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tersoons/Documents/Wijn, destillatie en likeur/"/>
    </mc:Choice>
  </mc:AlternateContent>
  <xr:revisionPtr revIDLastSave="0" documentId="13_ncr:1_{E05DAAC9-B269-5B4E-9A52-B30ABCB01098}" xr6:coauthVersionLast="47" xr6:coauthVersionMax="47" xr10:uidLastSave="{00000000-0000-0000-0000-000000000000}"/>
  <bookViews>
    <workbookView xWindow="0" yWindow="0" windowWidth="28800" windowHeight="18000" tabRatio="500" firstSheet="2" activeTab="3" xr2:uid="{00000000-000D-0000-FFFF-FFFF00000000}"/>
  </bookViews>
  <sheets>
    <sheet name="13 April 2018" sheetId="1" r:id="rId1"/>
    <sheet name="14 April 2018" sheetId="2" r:id="rId2"/>
    <sheet name="Rho 20C" sheetId="3" r:id="rId3"/>
    <sheet name="Rho calculator" sheetId="4" r:id="rId4"/>
    <sheet name="Blad4" sheetId="18" r:id="rId5"/>
    <sheet name="Blad5" sheetId="19" r:id="rId6"/>
    <sheet name="Blad6" sheetId="20" r:id="rId7"/>
    <sheet name="Blad7" sheetId="21" r:id="rId8"/>
  </sheets>
  <definedNames>
    <definedName name="solver_adj" localSheetId="3" hidden="1">'Rho calculator'!$D$13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itr" localSheetId="3" hidden="1">2147483647</definedName>
    <definedName name="solver_lin" localSheetId="3" hidden="1">2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opt" localSheetId="3" hidden="1">'Rho calculator'!$G$15</definedName>
    <definedName name="solver_pre" localSheetId="3" hidden="1">0.000001</definedName>
    <definedName name="solver_rbv" localSheetId="3" hidden="1">1</definedName>
    <definedName name="solver_rlx" localSheetId="3" hidden="1">1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3</definedName>
    <definedName name="solver_val" localSheetId="3" hidden="1">0</definedName>
    <definedName name="solver_ver" localSheetId="3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4" l="1"/>
  <c r="C33" i="4"/>
  <c r="E33" i="4"/>
  <c r="F33" i="4"/>
  <c r="G33" i="4"/>
  <c r="H33" i="4"/>
  <c r="I33" i="4"/>
  <c r="D33" i="4"/>
  <c r="D15" i="4" l="1"/>
  <c r="G15" i="4" s="1"/>
</calcChain>
</file>

<file path=xl/sharedStrings.xml><?xml version="1.0" encoding="utf-8"?>
<sst xmlns="http://schemas.openxmlformats.org/spreadsheetml/2006/main" count="60" uniqueCount="52">
  <si>
    <t>Opwarmen water</t>
  </si>
  <si>
    <t>Tamb = 16 C</t>
  </si>
  <si>
    <t>Tijd</t>
  </si>
  <si>
    <t>tijd</t>
  </si>
  <si>
    <t>Tliquid</t>
  </si>
  <si>
    <t>Bij deze destillatie is de watts thermometer in de damp nog op grote afstand van de gasstroom</t>
  </si>
  <si>
    <t>Ter check is gemeten in de damp-uitstroom met de vlees-thermometer</t>
  </si>
  <si>
    <t>7 liter water, koeler niet geinstalleerd, vrije uitstroom van damp</t>
  </si>
  <si>
    <t>Tdamp 1</t>
  </si>
  <si>
    <t>Watts-meter</t>
  </si>
  <si>
    <t>Tdamp 2</t>
  </si>
  <si>
    <t>vlees meter</t>
  </si>
  <si>
    <t>Twater uit kraan = 12 C</t>
  </si>
  <si>
    <t>Kookplaat</t>
  </si>
  <si>
    <t>stand</t>
  </si>
  <si>
    <t>gestopt met verwarmen</t>
  </si>
  <si>
    <t>temp. Liquid</t>
  </si>
  <si>
    <t>stand kookplaat</t>
  </si>
  <si>
    <t>[min]</t>
  </si>
  <si>
    <t>hierna kookplaat naar 1</t>
  </si>
  <si>
    <t>hierna verwarming uit, ketel wel nog op kookplaat</t>
  </si>
  <si>
    <t>1,5 liter koud water toegevoegd, waarna mengtemperatuur op 81 C kwam, totale hoeveelheid water 8,5 kg</t>
  </si>
  <si>
    <t>alle potten met kersen, pruimen, bosbessen, bramen en vlierbessen op alcohol (Duitse jenever)</t>
  </si>
  <si>
    <t>vloeistof gescheiden van vruchen. Deze vruchten stonden 5 jaar op de alcohol, rook nioet echt lekker</t>
  </si>
  <si>
    <t>gewicht vloeistof voor destillatie : 6070 gram</t>
  </si>
  <si>
    <t>temperatuur-meting in damp veranderd: Watts meter via kurk rechtstreeks in damp-leiding gemaakt.</t>
  </si>
  <si>
    <t xml:space="preserve">Tdamp </t>
  </si>
  <si>
    <t>Damp-ruimte nog beetje warm van water-destillatie hievoor.</t>
  </si>
  <si>
    <t>koelwater klein beetje geopend</t>
  </si>
  <si>
    <t>kookplaat naar 2.0</t>
  </si>
  <si>
    <t>kookplaat naar 1.5</t>
  </si>
  <si>
    <t>eerste condensaat druppels</t>
  </si>
  <si>
    <t>Tdestilaat =15 C</t>
  </si>
  <si>
    <t>hierna kookplaat naar 2,5</t>
  </si>
  <si>
    <t>destilaatie gestopt</t>
  </si>
  <si>
    <t>gewichts %</t>
  </si>
  <si>
    <t>ethanol</t>
  </si>
  <si>
    <t>Volume %</t>
  </si>
  <si>
    <t>kg/m3</t>
  </si>
  <si>
    <t>Dichtheid</t>
  </si>
  <si>
    <t>Ak</t>
  </si>
  <si>
    <t>Bk</t>
  </si>
  <si>
    <t>C1,k</t>
  </si>
  <si>
    <t>C2,k</t>
  </si>
  <si>
    <t>C3,k</t>
  </si>
  <si>
    <t>C4,k</t>
  </si>
  <si>
    <t>C5,k</t>
  </si>
  <si>
    <t>p</t>
  </si>
  <si>
    <t>t</t>
  </si>
  <si>
    <t>Rho</t>
  </si>
  <si>
    <t>SIGMA</t>
  </si>
  <si>
    <t>fractie alcohol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</si>
</sst>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Verdana"/>
    </font>
    <font>
      <sz val="12"/>
      <color rgb="FF555555"/>
      <name val="Lucida Grande"/>
    </font>
    <font>
      <sz val="12"/>
      <color theme="1"/>
      <name val="Verdana"/>
    </font>
    <font>
      <b/>
      <i/>
      <sz val="16"/>
      <color rgb="FF0000FF"/>
      <name val="Calibri"/>
      <family val="2"/>
      <scheme val="minor"/>
    </font>
    <font>
      <b/>
      <i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5" fontId="0" fillId="0" borderId="0" xfId="0" applyNumberForma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0" fontId="4" fillId="0" borderId="0" xfId="0" applyFont="1"/>
    <xf numFmtId="164" fontId="5" fillId="0" borderId="0" xfId="0" applyNumberFormat="1" applyFont="1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11" fontId="0" fillId="0" borderId="2" xfId="0" applyNumberFormat="1" applyBorder="1"/>
    <xf numFmtId="0" fontId="0" fillId="0" borderId="2" xfId="0" applyBorder="1"/>
    <xf numFmtId="2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5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Tliquid</c:v>
          </c:tx>
          <c:spPr>
            <a:ln w="12700"/>
          </c:spPr>
          <c:marker>
            <c:symbol val="none"/>
          </c:marker>
          <c:xVal>
            <c:numRef>
              <c:f>'13 April 2018'!$B$13:$B$50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33</c:v>
                </c:pt>
                <c:pt idx="16">
                  <c:v>35</c:v>
                </c:pt>
                <c:pt idx="17">
                  <c:v>37</c:v>
                </c:pt>
                <c:pt idx="18">
                  <c:v>39</c:v>
                </c:pt>
                <c:pt idx="19">
                  <c:v>41</c:v>
                </c:pt>
                <c:pt idx="20">
                  <c:v>43</c:v>
                </c:pt>
                <c:pt idx="21">
                  <c:v>45</c:v>
                </c:pt>
                <c:pt idx="22">
                  <c:v>47</c:v>
                </c:pt>
                <c:pt idx="23">
                  <c:v>49</c:v>
                </c:pt>
                <c:pt idx="24">
                  <c:v>51</c:v>
                </c:pt>
                <c:pt idx="25">
                  <c:v>53</c:v>
                </c:pt>
                <c:pt idx="26">
                  <c:v>55</c:v>
                </c:pt>
                <c:pt idx="27">
                  <c:v>57</c:v>
                </c:pt>
                <c:pt idx="28">
                  <c:v>59</c:v>
                </c:pt>
                <c:pt idx="29">
                  <c:v>61</c:v>
                </c:pt>
                <c:pt idx="30">
                  <c:v>63</c:v>
                </c:pt>
                <c:pt idx="31">
                  <c:v>65</c:v>
                </c:pt>
                <c:pt idx="32">
                  <c:v>66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70</c:v>
                </c:pt>
                <c:pt idx="37">
                  <c:v>71</c:v>
                </c:pt>
              </c:numCache>
            </c:numRef>
          </c:xVal>
          <c:yVal>
            <c:numRef>
              <c:f>'13 April 2018'!$C$13:$C$50</c:f>
              <c:numCache>
                <c:formatCode>General</c:formatCode>
                <c:ptCount val="38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17</c:v>
                </c:pt>
                <c:pt idx="4">
                  <c:v>20</c:v>
                </c:pt>
                <c:pt idx="5">
                  <c:v>23</c:v>
                </c:pt>
                <c:pt idx="6">
                  <c:v>26</c:v>
                </c:pt>
                <c:pt idx="7">
                  <c:v>30</c:v>
                </c:pt>
                <c:pt idx="8">
                  <c:v>33</c:v>
                </c:pt>
                <c:pt idx="9">
                  <c:v>36</c:v>
                </c:pt>
                <c:pt idx="10">
                  <c:v>40</c:v>
                </c:pt>
                <c:pt idx="11">
                  <c:v>43</c:v>
                </c:pt>
                <c:pt idx="12">
                  <c:v>46</c:v>
                </c:pt>
                <c:pt idx="13">
                  <c:v>49</c:v>
                </c:pt>
                <c:pt idx="14">
                  <c:v>52</c:v>
                </c:pt>
                <c:pt idx="15">
                  <c:v>58</c:v>
                </c:pt>
                <c:pt idx="16">
                  <c:v>62</c:v>
                </c:pt>
                <c:pt idx="17">
                  <c:v>64</c:v>
                </c:pt>
                <c:pt idx="18">
                  <c:v>67</c:v>
                </c:pt>
                <c:pt idx="19">
                  <c:v>70</c:v>
                </c:pt>
                <c:pt idx="20">
                  <c:v>73</c:v>
                </c:pt>
                <c:pt idx="21">
                  <c:v>76</c:v>
                </c:pt>
                <c:pt idx="22">
                  <c:v>78</c:v>
                </c:pt>
                <c:pt idx="23">
                  <c:v>81</c:v>
                </c:pt>
                <c:pt idx="24">
                  <c:v>84</c:v>
                </c:pt>
                <c:pt idx="25">
                  <c:v>86</c:v>
                </c:pt>
                <c:pt idx="26">
                  <c:v>89</c:v>
                </c:pt>
                <c:pt idx="27">
                  <c:v>91</c:v>
                </c:pt>
                <c:pt idx="28">
                  <c:v>94</c:v>
                </c:pt>
                <c:pt idx="29">
                  <c:v>96</c:v>
                </c:pt>
                <c:pt idx="30">
                  <c:v>98</c:v>
                </c:pt>
                <c:pt idx="31">
                  <c:v>100</c:v>
                </c:pt>
                <c:pt idx="32">
                  <c:v>101</c:v>
                </c:pt>
                <c:pt idx="33">
                  <c:v>101</c:v>
                </c:pt>
                <c:pt idx="34">
                  <c:v>101</c:v>
                </c:pt>
                <c:pt idx="35">
                  <c:v>101</c:v>
                </c:pt>
                <c:pt idx="36">
                  <c:v>101</c:v>
                </c:pt>
                <c:pt idx="37">
                  <c:v>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CE7-024E-A6AA-81A7560797D7}"/>
            </c:ext>
          </c:extLst>
        </c:ser>
        <c:ser>
          <c:idx val="1"/>
          <c:order val="1"/>
          <c:tx>
            <c:v>Tdamp (watts)</c:v>
          </c:tx>
          <c:spPr>
            <a:ln w="12700"/>
          </c:spPr>
          <c:marker>
            <c:symbol val="none"/>
          </c:marker>
          <c:xVal>
            <c:numRef>
              <c:f>'13 April 2018'!$B$13:$B$50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33</c:v>
                </c:pt>
                <c:pt idx="16">
                  <c:v>35</c:v>
                </c:pt>
                <c:pt idx="17">
                  <c:v>37</c:v>
                </c:pt>
                <c:pt idx="18">
                  <c:v>39</c:v>
                </c:pt>
                <c:pt idx="19">
                  <c:v>41</c:v>
                </c:pt>
                <c:pt idx="20">
                  <c:v>43</c:v>
                </c:pt>
                <c:pt idx="21">
                  <c:v>45</c:v>
                </c:pt>
                <c:pt idx="22">
                  <c:v>47</c:v>
                </c:pt>
                <c:pt idx="23">
                  <c:v>49</c:v>
                </c:pt>
                <c:pt idx="24">
                  <c:v>51</c:v>
                </c:pt>
                <c:pt idx="25">
                  <c:v>53</c:v>
                </c:pt>
                <c:pt idx="26">
                  <c:v>55</c:v>
                </c:pt>
                <c:pt idx="27">
                  <c:v>57</c:v>
                </c:pt>
                <c:pt idx="28">
                  <c:v>59</c:v>
                </c:pt>
                <c:pt idx="29">
                  <c:v>61</c:v>
                </c:pt>
                <c:pt idx="30">
                  <c:v>63</c:v>
                </c:pt>
                <c:pt idx="31">
                  <c:v>65</c:v>
                </c:pt>
                <c:pt idx="32">
                  <c:v>66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70</c:v>
                </c:pt>
                <c:pt idx="37">
                  <c:v>71</c:v>
                </c:pt>
              </c:numCache>
            </c:numRef>
          </c:xVal>
          <c:yVal>
            <c:numRef>
              <c:f>'13 April 2018'!$D$13:$D$50</c:f>
              <c:numCache>
                <c:formatCode>General</c:formatCode>
                <c:ptCount val="38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17</c:v>
                </c:pt>
                <c:pt idx="14">
                  <c:v>17.5</c:v>
                </c:pt>
                <c:pt idx="15">
                  <c:v>18</c:v>
                </c:pt>
                <c:pt idx="16">
                  <c:v>18.5</c:v>
                </c:pt>
                <c:pt idx="17">
                  <c:v>19.5</c:v>
                </c:pt>
                <c:pt idx="18">
                  <c:v>20</c:v>
                </c:pt>
                <c:pt idx="19">
                  <c:v>20</c:v>
                </c:pt>
                <c:pt idx="20">
                  <c:v>20.5</c:v>
                </c:pt>
                <c:pt idx="21">
                  <c:v>21.5</c:v>
                </c:pt>
                <c:pt idx="22">
                  <c:v>22.5</c:v>
                </c:pt>
                <c:pt idx="23">
                  <c:v>23.5</c:v>
                </c:pt>
                <c:pt idx="24">
                  <c:v>24.5</c:v>
                </c:pt>
                <c:pt idx="25">
                  <c:v>26</c:v>
                </c:pt>
                <c:pt idx="26">
                  <c:v>27</c:v>
                </c:pt>
                <c:pt idx="27">
                  <c:v>29</c:v>
                </c:pt>
                <c:pt idx="28">
                  <c:v>31</c:v>
                </c:pt>
                <c:pt idx="29">
                  <c:v>34.5</c:v>
                </c:pt>
                <c:pt idx="30">
                  <c:v>42</c:v>
                </c:pt>
                <c:pt idx="31">
                  <c:v>61</c:v>
                </c:pt>
                <c:pt idx="32">
                  <c:v>76</c:v>
                </c:pt>
                <c:pt idx="33">
                  <c:v>88</c:v>
                </c:pt>
                <c:pt idx="34">
                  <c:v>94</c:v>
                </c:pt>
                <c:pt idx="35">
                  <c:v>96</c:v>
                </c:pt>
                <c:pt idx="36">
                  <c:v>97.5</c:v>
                </c:pt>
                <c:pt idx="37">
                  <c:v>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CE7-024E-A6AA-81A7560797D7}"/>
            </c:ext>
          </c:extLst>
        </c:ser>
        <c:ser>
          <c:idx val="2"/>
          <c:order val="2"/>
          <c:tx>
            <c:v>Tdamp (vlees)</c:v>
          </c:tx>
          <c:spPr>
            <a:ln w="12700"/>
          </c:spPr>
          <c:marker>
            <c:symbol val="none"/>
          </c:marker>
          <c:xVal>
            <c:numRef>
              <c:f>'13 April 2018'!$B$13:$B$50</c:f>
              <c:numCache>
                <c:formatCode>General</c:formatCode>
                <c:ptCount val="38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9</c:v>
                </c:pt>
                <c:pt idx="5">
                  <c:v>11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19</c:v>
                </c:pt>
                <c:pt idx="10">
                  <c:v>21</c:v>
                </c:pt>
                <c:pt idx="11">
                  <c:v>23</c:v>
                </c:pt>
                <c:pt idx="12">
                  <c:v>25</c:v>
                </c:pt>
                <c:pt idx="13">
                  <c:v>27</c:v>
                </c:pt>
                <c:pt idx="14">
                  <c:v>29</c:v>
                </c:pt>
                <c:pt idx="15">
                  <c:v>33</c:v>
                </c:pt>
                <c:pt idx="16">
                  <c:v>35</c:v>
                </c:pt>
                <c:pt idx="17">
                  <c:v>37</c:v>
                </c:pt>
                <c:pt idx="18">
                  <c:v>39</c:v>
                </c:pt>
                <c:pt idx="19">
                  <c:v>41</c:v>
                </c:pt>
                <c:pt idx="20">
                  <c:v>43</c:v>
                </c:pt>
                <c:pt idx="21">
                  <c:v>45</c:v>
                </c:pt>
                <c:pt idx="22">
                  <c:v>47</c:v>
                </c:pt>
                <c:pt idx="23">
                  <c:v>49</c:v>
                </c:pt>
                <c:pt idx="24">
                  <c:v>51</c:v>
                </c:pt>
                <c:pt idx="25">
                  <c:v>53</c:v>
                </c:pt>
                <c:pt idx="26">
                  <c:v>55</c:v>
                </c:pt>
                <c:pt idx="27">
                  <c:v>57</c:v>
                </c:pt>
                <c:pt idx="28">
                  <c:v>59</c:v>
                </c:pt>
                <c:pt idx="29">
                  <c:v>61</c:v>
                </c:pt>
                <c:pt idx="30">
                  <c:v>63</c:v>
                </c:pt>
                <c:pt idx="31">
                  <c:v>65</c:v>
                </c:pt>
                <c:pt idx="32">
                  <c:v>66</c:v>
                </c:pt>
                <c:pt idx="33">
                  <c:v>67</c:v>
                </c:pt>
                <c:pt idx="34">
                  <c:v>68</c:v>
                </c:pt>
                <c:pt idx="35">
                  <c:v>69</c:v>
                </c:pt>
                <c:pt idx="36">
                  <c:v>70</c:v>
                </c:pt>
                <c:pt idx="37">
                  <c:v>71</c:v>
                </c:pt>
              </c:numCache>
            </c:numRef>
          </c:xVal>
          <c:yVal>
            <c:numRef>
              <c:f>'13 April 2018'!$E$13:$E$50</c:f>
              <c:numCache>
                <c:formatCode>General</c:formatCode>
                <c:ptCount val="38"/>
                <c:pt idx="0">
                  <c:v>15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16.5</c:v>
                </c:pt>
                <c:pt idx="13">
                  <c:v>17</c:v>
                </c:pt>
                <c:pt idx="14">
                  <c:v>17.5</c:v>
                </c:pt>
                <c:pt idx="15">
                  <c:v>18</c:v>
                </c:pt>
                <c:pt idx="16">
                  <c:v>18.5</c:v>
                </c:pt>
                <c:pt idx="17">
                  <c:v>19</c:v>
                </c:pt>
                <c:pt idx="18">
                  <c:v>19</c:v>
                </c:pt>
                <c:pt idx="19">
                  <c:v>19.5</c:v>
                </c:pt>
                <c:pt idx="20">
                  <c:v>20.5</c:v>
                </c:pt>
                <c:pt idx="21">
                  <c:v>21.5</c:v>
                </c:pt>
                <c:pt idx="22">
                  <c:v>22</c:v>
                </c:pt>
                <c:pt idx="23">
                  <c:v>23</c:v>
                </c:pt>
                <c:pt idx="24">
                  <c:v>23.5</c:v>
                </c:pt>
                <c:pt idx="25">
                  <c:v>25.5</c:v>
                </c:pt>
                <c:pt idx="26">
                  <c:v>27</c:v>
                </c:pt>
                <c:pt idx="27">
                  <c:v>29</c:v>
                </c:pt>
                <c:pt idx="28">
                  <c:v>32</c:v>
                </c:pt>
                <c:pt idx="29">
                  <c:v>41</c:v>
                </c:pt>
                <c:pt idx="30">
                  <c:v>65</c:v>
                </c:pt>
                <c:pt idx="31">
                  <c:v>97</c:v>
                </c:pt>
                <c:pt idx="32">
                  <c:v>98</c:v>
                </c:pt>
                <c:pt idx="33">
                  <c:v>98</c:v>
                </c:pt>
                <c:pt idx="34">
                  <c:v>98</c:v>
                </c:pt>
                <c:pt idx="35">
                  <c:v>98</c:v>
                </c:pt>
                <c:pt idx="36">
                  <c:v>98</c:v>
                </c:pt>
                <c:pt idx="37">
                  <c:v>98.2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CE7-024E-A6AA-81A756079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386408"/>
        <c:axId val="-2140065544"/>
      </c:scatterChart>
      <c:valAx>
        <c:axId val="-2134386408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-2140065544"/>
        <c:crosses val="autoZero"/>
        <c:crossBetween val="midCat"/>
      </c:valAx>
      <c:valAx>
        <c:axId val="-2140065544"/>
        <c:scaling>
          <c:orientation val="minMax"/>
          <c:min val="10"/>
        </c:scaling>
        <c:delete val="0"/>
        <c:axPos val="l"/>
        <c:majorGridlines/>
        <c:minorGridlines>
          <c:spPr>
            <a:ln>
              <a:noFill/>
            </a:ln>
          </c:spPr>
        </c:minorGridlines>
        <c:numFmt formatCode="General" sourceLinked="1"/>
        <c:majorTickMark val="out"/>
        <c:minorTickMark val="none"/>
        <c:tickLblPos val="nextTo"/>
        <c:crossAx val="-2134386408"/>
        <c:crosses val="autoZero"/>
        <c:crossBetween val="midCat"/>
        <c:majorUnit val="10"/>
        <c:min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Tliquid</c:v>
          </c:tx>
          <c:spPr>
            <a:ln w="12700"/>
          </c:spPr>
          <c:marker>
            <c:symbol val="none"/>
          </c:marker>
          <c:xVal>
            <c:numRef>
              <c:f>'14 April 2018'!$A$14:$A$49</c:f>
              <c:numCache>
                <c:formatCode>General</c:formatCode>
                <c:ptCount val="36"/>
                <c:pt idx="0">
                  <c:v>0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  <c:pt idx="4">
                  <c:v>24</c:v>
                </c:pt>
                <c:pt idx="5">
                  <c:v>29</c:v>
                </c:pt>
                <c:pt idx="6">
                  <c:v>34</c:v>
                </c:pt>
                <c:pt idx="7">
                  <c:v>39</c:v>
                </c:pt>
                <c:pt idx="8">
                  <c:v>41</c:v>
                </c:pt>
                <c:pt idx="9">
                  <c:v>43</c:v>
                </c:pt>
                <c:pt idx="10">
                  <c:v>45</c:v>
                </c:pt>
                <c:pt idx="11">
                  <c:v>47</c:v>
                </c:pt>
                <c:pt idx="12">
                  <c:v>49</c:v>
                </c:pt>
                <c:pt idx="13">
                  <c:v>51</c:v>
                </c:pt>
                <c:pt idx="14">
                  <c:v>54</c:v>
                </c:pt>
                <c:pt idx="15">
                  <c:v>56</c:v>
                </c:pt>
                <c:pt idx="16">
                  <c:v>59</c:v>
                </c:pt>
                <c:pt idx="17">
                  <c:v>64</c:v>
                </c:pt>
                <c:pt idx="18">
                  <c:v>69</c:v>
                </c:pt>
                <c:pt idx="19">
                  <c:v>74</c:v>
                </c:pt>
                <c:pt idx="20">
                  <c:v>80</c:v>
                </c:pt>
                <c:pt idx="21">
                  <c:v>86</c:v>
                </c:pt>
                <c:pt idx="22">
                  <c:v>95</c:v>
                </c:pt>
                <c:pt idx="23">
                  <c:v>101</c:v>
                </c:pt>
                <c:pt idx="24">
                  <c:v>111</c:v>
                </c:pt>
                <c:pt idx="25">
                  <c:v>118</c:v>
                </c:pt>
                <c:pt idx="26">
                  <c:v>133</c:v>
                </c:pt>
                <c:pt idx="27">
                  <c:v>150</c:v>
                </c:pt>
                <c:pt idx="28">
                  <c:v>163</c:v>
                </c:pt>
                <c:pt idx="29">
                  <c:v>176</c:v>
                </c:pt>
                <c:pt idx="30">
                  <c:v>185</c:v>
                </c:pt>
                <c:pt idx="31">
                  <c:v>197</c:v>
                </c:pt>
                <c:pt idx="32">
                  <c:v>204</c:v>
                </c:pt>
                <c:pt idx="33">
                  <c:v>209</c:v>
                </c:pt>
                <c:pt idx="34">
                  <c:v>214</c:v>
                </c:pt>
                <c:pt idx="35">
                  <c:v>226</c:v>
                </c:pt>
              </c:numCache>
            </c:numRef>
          </c:xVal>
          <c:yVal>
            <c:numRef>
              <c:f>'14 April 2018'!$B$14:$B$49</c:f>
              <c:numCache>
                <c:formatCode>General</c:formatCode>
                <c:ptCount val="36"/>
                <c:pt idx="0">
                  <c:v>16</c:v>
                </c:pt>
                <c:pt idx="1">
                  <c:v>23</c:v>
                </c:pt>
                <c:pt idx="2">
                  <c:v>31</c:v>
                </c:pt>
                <c:pt idx="3">
                  <c:v>41</c:v>
                </c:pt>
                <c:pt idx="4">
                  <c:v>49</c:v>
                </c:pt>
                <c:pt idx="5">
                  <c:v>57</c:v>
                </c:pt>
                <c:pt idx="6">
                  <c:v>67</c:v>
                </c:pt>
                <c:pt idx="7">
                  <c:v>78</c:v>
                </c:pt>
                <c:pt idx="8">
                  <c:v>82</c:v>
                </c:pt>
                <c:pt idx="9">
                  <c:v>84</c:v>
                </c:pt>
                <c:pt idx="10">
                  <c:v>86</c:v>
                </c:pt>
                <c:pt idx="11">
                  <c:v>87</c:v>
                </c:pt>
                <c:pt idx="12">
                  <c:v>88</c:v>
                </c:pt>
                <c:pt idx="13">
                  <c:v>89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91</c:v>
                </c:pt>
                <c:pt idx="21">
                  <c:v>91</c:v>
                </c:pt>
                <c:pt idx="22">
                  <c:v>91</c:v>
                </c:pt>
                <c:pt idx="23">
                  <c:v>92</c:v>
                </c:pt>
                <c:pt idx="24">
                  <c:v>93</c:v>
                </c:pt>
                <c:pt idx="25">
                  <c:v>93</c:v>
                </c:pt>
                <c:pt idx="26">
                  <c:v>94</c:v>
                </c:pt>
                <c:pt idx="27">
                  <c:v>97</c:v>
                </c:pt>
                <c:pt idx="28">
                  <c:v>97</c:v>
                </c:pt>
                <c:pt idx="29">
                  <c:v>99</c:v>
                </c:pt>
                <c:pt idx="30">
                  <c:v>99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101</c:v>
                </c:pt>
                <c:pt idx="35">
                  <c:v>101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D2-EA44-9FC1-78B8BEF492D4}"/>
            </c:ext>
          </c:extLst>
        </c:ser>
        <c:ser>
          <c:idx val="1"/>
          <c:order val="1"/>
          <c:tx>
            <c:v>Tdamp</c:v>
          </c:tx>
          <c:spPr>
            <a:ln w="12700"/>
          </c:spPr>
          <c:marker>
            <c:symbol val="none"/>
          </c:marker>
          <c:xVal>
            <c:numRef>
              <c:f>'14 April 2018'!$A$14:$A$49</c:f>
              <c:numCache>
                <c:formatCode>General</c:formatCode>
                <c:ptCount val="36"/>
                <c:pt idx="0">
                  <c:v>0</c:v>
                </c:pt>
                <c:pt idx="1">
                  <c:v>9</c:v>
                </c:pt>
                <c:pt idx="2">
                  <c:v>14</c:v>
                </c:pt>
                <c:pt idx="3">
                  <c:v>19</c:v>
                </c:pt>
                <c:pt idx="4">
                  <c:v>24</c:v>
                </c:pt>
                <c:pt idx="5">
                  <c:v>29</c:v>
                </c:pt>
                <c:pt idx="6">
                  <c:v>34</c:v>
                </c:pt>
                <c:pt idx="7">
                  <c:v>39</c:v>
                </c:pt>
                <c:pt idx="8">
                  <c:v>41</c:v>
                </c:pt>
                <c:pt idx="9">
                  <c:v>43</c:v>
                </c:pt>
                <c:pt idx="10">
                  <c:v>45</c:v>
                </c:pt>
                <c:pt idx="11">
                  <c:v>47</c:v>
                </c:pt>
                <c:pt idx="12">
                  <c:v>49</c:v>
                </c:pt>
                <c:pt idx="13">
                  <c:v>51</c:v>
                </c:pt>
                <c:pt idx="14">
                  <c:v>54</c:v>
                </c:pt>
                <c:pt idx="15">
                  <c:v>56</c:v>
                </c:pt>
                <c:pt idx="16">
                  <c:v>59</c:v>
                </c:pt>
                <c:pt idx="17">
                  <c:v>64</c:v>
                </c:pt>
                <c:pt idx="18">
                  <c:v>69</c:v>
                </c:pt>
                <c:pt idx="19">
                  <c:v>74</c:v>
                </c:pt>
                <c:pt idx="20">
                  <c:v>80</c:v>
                </c:pt>
                <c:pt idx="21">
                  <c:v>86</c:v>
                </c:pt>
                <c:pt idx="22">
                  <c:v>95</c:v>
                </c:pt>
                <c:pt idx="23">
                  <c:v>101</c:v>
                </c:pt>
                <c:pt idx="24">
                  <c:v>111</c:v>
                </c:pt>
                <c:pt idx="25">
                  <c:v>118</c:v>
                </c:pt>
                <c:pt idx="26">
                  <c:v>133</c:v>
                </c:pt>
                <c:pt idx="27">
                  <c:v>150</c:v>
                </c:pt>
                <c:pt idx="28">
                  <c:v>163</c:v>
                </c:pt>
                <c:pt idx="29">
                  <c:v>176</c:v>
                </c:pt>
                <c:pt idx="30">
                  <c:v>185</c:v>
                </c:pt>
                <c:pt idx="31">
                  <c:v>197</c:v>
                </c:pt>
                <c:pt idx="32">
                  <c:v>204</c:v>
                </c:pt>
                <c:pt idx="33">
                  <c:v>209</c:v>
                </c:pt>
                <c:pt idx="34">
                  <c:v>214</c:v>
                </c:pt>
                <c:pt idx="35">
                  <c:v>226</c:v>
                </c:pt>
              </c:numCache>
            </c:numRef>
          </c:xVal>
          <c:yVal>
            <c:numRef>
              <c:f>'14 April 2018'!$C$14:$C$49</c:f>
              <c:numCache>
                <c:formatCode>General</c:formatCode>
                <c:ptCount val="36"/>
                <c:pt idx="0">
                  <c:v>22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22</c:v>
                </c:pt>
                <c:pt idx="7">
                  <c:v>26</c:v>
                </c:pt>
                <c:pt idx="8">
                  <c:v>34</c:v>
                </c:pt>
                <c:pt idx="9">
                  <c:v>50</c:v>
                </c:pt>
                <c:pt idx="10">
                  <c:v>63</c:v>
                </c:pt>
                <c:pt idx="11">
                  <c:v>69</c:v>
                </c:pt>
                <c:pt idx="12">
                  <c:v>72</c:v>
                </c:pt>
                <c:pt idx="13">
                  <c:v>74.5</c:v>
                </c:pt>
                <c:pt idx="14">
                  <c:v>78</c:v>
                </c:pt>
                <c:pt idx="15">
                  <c:v>80</c:v>
                </c:pt>
                <c:pt idx="16">
                  <c:v>82</c:v>
                </c:pt>
                <c:pt idx="17">
                  <c:v>83</c:v>
                </c:pt>
                <c:pt idx="18">
                  <c:v>83.5</c:v>
                </c:pt>
                <c:pt idx="19">
                  <c:v>83.5</c:v>
                </c:pt>
                <c:pt idx="20">
                  <c:v>84</c:v>
                </c:pt>
                <c:pt idx="21">
                  <c:v>84.2</c:v>
                </c:pt>
                <c:pt idx="22">
                  <c:v>84.4</c:v>
                </c:pt>
                <c:pt idx="23">
                  <c:v>85</c:v>
                </c:pt>
                <c:pt idx="24">
                  <c:v>86</c:v>
                </c:pt>
                <c:pt idx="25">
                  <c:v>86.2</c:v>
                </c:pt>
                <c:pt idx="26">
                  <c:v>87</c:v>
                </c:pt>
                <c:pt idx="27">
                  <c:v>88</c:v>
                </c:pt>
                <c:pt idx="28">
                  <c:v>89</c:v>
                </c:pt>
                <c:pt idx="29">
                  <c:v>90.2</c:v>
                </c:pt>
                <c:pt idx="30">
                  <c:v>92</c:v>
                </c:pt>
                <c:pt idx="31">
                  <c:v>92.5</c:v>
                </c:pt>
                <c:pt idx="32">
                  <c:v>93.5</c:v>
                </c:pt>
                <c:pt idx="33">
                  <c:v>94.5</c:v>
                </c:pt>
                <c:pt idx="34">
                  <c:v>95.5</c:v>
                </c:pt>
                <c:pt idx="35">
                  <c:v>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D2-EA44-9FC1-78B8BEF49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212952"/>
        <c:axId val="-2134209960"/>
      </c:scatterChart>
      <c:valAx>
        <c:axId val="-2134212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34209960"/>
        <c:crosses val="autoZero"/>
        <c:crossBetween val="midCat"/>
        <c:majorUnit val="10"/>
      </c:valAx>
      <c:valAx>
        <c:axId val="-2134209960"/>
        <c:scaling>
          <c:orientation val="minMax"/>
          <c:min val="1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4212952"/>
        <c:crosses val="autoZero"/>
        <c:crossBetween val="midCat"/>
        <c:majorUnit val="1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Dichtheid bij 20 C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/>
          </c:spPr>
          <c:marker>
            <c:symbol val="none"/>
          </c:marker>
          <c:xVal>
            <c:numRef>
              <c:f>'Rho 20C'!$A$10:$A$110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'Rho 20C'!$C$10:$C$110</c:f>
              <c:numCache>
                <c:formatCode>General</c:formatCode>
                <c:ptCount val="101"/>
                <c:pt idx="0">
                  <c:v>1</c:v>
                </c:pt>
                <c:pt idx="1">
                  <c:v>0.99812999999999996</c:v>
                </c:pt>
                <c:pt idx="2">
                  <c:v>0.99629000000000001</c:v>
                </c:pt>
                <c:pt idx="3">
                  <c:v>0.99451000000000001</c:v>
                </c:pt>
                <c:pt idx="4">
                  <c:v>0.99278999999999995</c:v>
                </c:pt>
                <c:pt idx="5">
                  <c:v>0.99112999999999996</c:v>
                </c:pt>
                <c:pt idx="6">
                  <c:v>0.98955000000000004</c:v>
                </c:pt>
                <c:pt idx="7">
                  <c:v>0.98802000000000001</c:v>
                </c:pt>
                <c:pt idx="8">
                  <c:v>0.98653000000000002</c:v>
                </c:pt>
                <c:pt idx="9">
                  <c:v>0.98504999999999998</c:v>
                </c:pt>
                <c:pt idx="10">
                  <c:v>0.98360999999999998</c:v>
                </c:pt>
                <c:pt idx="11">
                  <c:v>0.98221000000000003</c:v>
                </c:pt>
                <c:pt idx="12">
                  <c:v>0.98084000000000005</c:v>
                </c:pt>
                <c:pt idx="13">
                  <c:v>0.97948000000000002</c:v>
                </c:pt>
                <c:pt idx="14">
                  <c:v>0.97816000000000003</c:v>
                </c:pt>
                <c:pt idx="15">
                  <c:v>0.97687000000000002</c:v>
                </c:pt>
                <c:pt idx="16">
                  <c:v>0.97560000000000002</c:v>
                </c:pt>
                <c:pt idx="17">
                  <c:v>0.97431000000000001</c:v>
                </c:pt>
                <c:pt idx="18">
                  <c:v>0.97301000000000004</c:v>
                </c:pt>
                <c:pt idx="19">
                  <c:v>0.97169000000000005</c:v>
                </c:pt>
                <c:pt idx="20">
                  <c:v>0.97036</c:v>
                </c:pt>
                <c:pt idx="21">
                  <c:v>0.96901000000000004</c:v>
                </c:pt>
                <c:pt idx="22">
                  <c:v>0.96762999999999999</c:v>
                </c:pt>
                <c:pt idx="23">
                  <c:v>0.96623999999999999</c:v>
                </c:pt>
                <c:pt idx="24">
                  <c:v>0.96482999999999997</c:v>
                </c:pt>
                <c:pt idx="25">
                  <c:v>0.96338999999999997</c:v>
                </c:pt>
                <c:pt idx="26">
                  <c:v>0.96189999999999998</c:v>
                </c:pt>
                <c:pt idx="27">
                  <c:v>0.96036999999999995</c:v>
                </c:pt>
                <c:pt idx="28">
                  <c:v>0.95879999999999999</c:v>
                </c:pt>
                <c:pt idx="29">
                  <c:v>0.95716999999999997</c:v>
                </c:pt>
                <c:pt idx="30">
                  <c:v>0.95550999999999997</c:v>
                </c:pt>
                <c:pt idx="31">
                  <c:v>0.95381000000000005</c:v>
                </c:pt>
                <c:pt idx="32">
                  <c:v>0.95206999999999997</c:v>
                </c:pt>
                <c:pt idx="33">
                  <c:v>0.95028000000000001</c:v>
                </c:pt>
                <c:pt idx="34">
                  <c:v>0.94847000000000004</c:v>
                </c:pt>
                <c:pt idx="35">
                  <c:v>0.94662000000000002</c:v>
                </c:pt>
                <c:pt idx="36">
                  <c:v>0.94472999999999996</c:v>
                </c:pt>
                <c:pt idx="37">
                  <c:v>0.94281000000000004</c:v>
                </c:pt>
                <c:pt idx="38">
                  <c:v>0.94086000000000003</c:v>
                </c:pt>
                <c:pt idx="39">
                  <c:v>0.93886000000000003</c:v>
                </c:pt>
                <c:pt idx="40">
                  <c:v>0.93684000000000001</c:v>
                </c:pt>
                <c:pt idx="41">
                  <c:v>0.93479000000000001</c:v>
                </c:pt>
                <c:pt idx="42">
                  <c:v>0.93271999999999999</c:v>
                </c:pt>
                <c:pt idx="43">
                  <c:v>0.93062</c:v>
                </c:pt>
                <c:pt idx="44">
                  <c:v>0.92849000000000004</c:v>
                </c:pt>
                <c:pt idx="45">
                  <c:v>0.92635999999999996</c:v>
                </c:pt>
                <c:pt idx="46">
                  <c:v>0.92420999999999998</c:v>
                </c:pt>
                <c:pt idx="47">
                  <c:v>0.92203999999999997</c:v>
                </c:pt>
                <c:pt idx="48">
                  <c:v>0.91986000000000001</c:v>
                </c:pt>
                <c:pt idx="49">
                  <c:v>0.91766000000000003</c:v>
                </c:pt>
                <c:pt idx="50">
                  <c:v>0.91546000000000005</c:v>
                </c:pt>
                <c:pt idx="51">
                  <c:v>0.91322000000000003</c:v>
                </c:pt>
                <c:pt idx="52">
                  <c:v>0.91096999999999995</c:v>
                </c:pt>
                <c:pt idx="53">
                  <c:v>0.90871999999999997</c:v>
                </c:pt>
                <c:pt idx="54">
                  <c:v>0.90644999999999998</c:v>
                </c:pt>
                <c:pt idx="55">
                  <c:v>0.90417999999999998</c:v>
                </c:pt>
                <c:pt idx="56">
                  <c:v>0.90190999999999999</c:v>
                </c:pt>
                <c:pt idx="57">
                  <c:v>0.89961999999999998</c:v>
                </c:pt>
                <c:pt idx="58">
                  <c:v>0.89732999999999996</c:v>
                </c:pt>
                <c:pt idx="59">
                  <c:v>0.89502000000000004</c:v>
                </c:pt>
                <c:pt idx="60">
                  <c:v>0.89271</c:v>
                </c:pt>
                <c:pt idx="61">
                  <c:v>0.89039999999999997</c:v>
                </c:pt>
                <c:pt idx="62">
                  <c:v>0.88807000000000003</c:v>
                </c:pt>
                <c:pt idx="63">
                  <c:v>0.88573999999999997</c:v>
                </c:pt>
                <c:pt idx="64">
                  <c:v>0.88339000000000001</c:v>
                </c:pt>
                <c:pt idx="65">
                  <c:v>0.88104000000000005</c:v>
                </c:pt>
                <c:pt idx="66">
                  <c:v>0.87868999999999997</c:v>
                </c:pt>
                <c:pt idx="67">
                  <c:v>0.87631999999999999</c:v>
                </c:pt>
                <c:pt idx="68">
                  <c:v>0.87395999999999996</c:v>
                </c:pt>
                <c:pt idx="69">
                  <c:v>0.87158000000000002</c:v>
                </c:pt>
                <c:pt idx="70">
                  <c:v>0.86919999999999997</c:v>
                </c:pt>
                <c:pt idx="71">
                  <c:v>0.86680000000000001</c:v>
                </c:pt>
                <c:pt idx="72">
                  <c:v>0.86439999999999995</c:v>
                </c:pt>
                <c:pt idx="73">
                  <c:v>0.86199999999999999</c:v>
                </c:pt>
                <c:pt idx="74">
                  <c:v>0.85958000000000001</c:v>
                </c:pt>
                <c:pt idx="75">
                  <c:v>0.85716000000000003</c:v>
                </c:pt>
                <c:pt idx="76">
                  <c:v>0.85472999999999999</c:v>
                </c:pt>
                <c:pt idx="77">
                  <c:v>0.85229999999999995</c:v>
                </c:pt>
                <c:pt idx="78">
                  <c:v>0.84984999999999999</c:v>
                </c:pt>
                <c:pt idx="79">
                  <c:v>0.84740000000000004</c:v>
                </c:pt>
                <c:pt idx="80">
                  <c:v>0.84494000000000002</c:v>
                </c:pt>
                <c:pt idx="81">
                  <c:v>0.84245000000000003</c:v>
                </c:pt>
                <c:pt idx="82">
                  <c:v>0.83996999999999999</c:v>
                </c:pt>
                <c:pt idx="83">
                  <c:v>0.83747000000000005</c:v>
                </c:pt>
                <c:pt idx="84">
                  <c:v>0.83496000000000004</c:v>
                </c:pt>
                <c:pt idx="85">
                  <c:v>0.83242000000000005</c:v>
                </c:pt>
                <c:pt idx="86">
                  <c:v>0.82987</c:v>
                </c:pt>
                <c:pt idx="87">
                  <c:v>0.82728999999999997</c:v>
                </c:pt>
                <c:pt idx="88">
                  <c:v>0.82469000000000003</c:v>
                </c:pt>
                <c:pt idx="89">
                  <c:v>0.82206999999999997</c:v>
                </c:pt>
                <c:pt idx="90">
                  <c:v>0.81942000000000004</c:v>
                </c:pt>
                <c:pt idx="91">
                  <c:v>0.81674000000000002</c:v>
                </c:pt>
                <c:pt idx="92">
                  <c:v>0.81401000000000001</c:v>
                </c:pt>
                <c:pt idx="93">
                  <c:v>0.81127000000000005</c:v>
                </c:pt>
                <c:pt idx="94">
                  <c:v>0.80847999999999998</c:v>
                </c:pt>
                <c:pt idx="95">
                  <c:v>0.80567</c:v>
                </c:pt>
                <c:pt idx="96">
                  <c:v>0.80279999999999996</c:v>
                </c:pt>
                <c:pt idx="97">
                  <c:v>0.79988000000000004</c:v>
                </c:pt>
                <c:pt idx="98">
                  <c:v>0.79688000000000003</c:v>
                </c:pt>
                <c:pt idx="99">
                  <c:v>0.79383000000000004</c:v>
                </c:pt>
                <c:pt idx="100">
                  <c:v>0.79074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62-BF42-B6E1-E494B1AB9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654040"/>
        <c:axId val="-2133660888"/>
      </c:scatterChart>
      <c:valAx>
        <c:axId val="-2133654040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/>
                  <a:t>Gewichts % Ethanol</a:t>
                </a:r>
              </a:p>
            </c:rich>
          </c:tx>
          <c:layout>
            <c:manualLayout>
              <c:xMode val="edge"/>
              <c:yMode val="edge"/>
              <c:x val="0.45022268883056299"/>
              <c:y val="0.9439655172413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3660888"/>
        <c:crosses val="autoZero"/>
        <c:crossBetween val="midCat"/>
      </c:valAx>
      <c:valAx>
        <c:axId val="-2133660888"/>
        <c:scaling>
          <c:orientation val="minMax"/>
          <c:max val="1"/>
          <c:min val="0.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600"/>
                  <a:t>Dichtheid (g/cm3)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3654040"/>
        <c:crosses val="autoZero"/>
        <c:crossBetween val="midCat"/>
        <c:majorUnit val="2.5000000000000001E-2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Dichtheid bij 20 C</a:t>
            </a:r>
          </a:p>
        </c:rich>
      </c:tx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/>
          </c:spPr>
          <c:marker>
            <c:symbol val="none"/>
          </c:marker>
          <c:xVal>
            <c:numRef>
              <c:f>'Rho 20C'!$B$10:$B$110</c:f>
              <c:numCache>
                <c:formatCode>General</c:formatCode>
                <c:ptCount val="101"/>
                <c:pt idx="0">
                  <c:v>0</c:v>
                </c:pt>
                <c:pt idx="1">
                  <c:v>1.3</c:v>
                </c:pt>
                <c:pt idx="2">
                  <c:v>2.5</c:v>
                </c:pt>
                <c:pt idx="3">
                  <c:v>3.8</c:v>
                </c:pt>
                <c:pt idx="4">
                  <c:v>5</c:v>
                </c:pt>
                <c:pt idx="5">
                  <c:v>6.2</c:v>
                </c:pt>
                <c:pt idx="6">
                  <c:v>7.5</c:v>
                </c:pt>
                <c:pt idx="7">
                  <c:v>8.6999999999999993</c:v>
                </c:pt>
                <c:pt idx="8">
                  <c:v>10</c:v>
                </c:pt>
                <c:pt idx="9">
                  <c:v>11.2</c:v>
                </c:pt>
                <c:pt idx="10">
                  <c:v>12.4</c:v>
                </c:pt>
                <c:pt idx="11">
                  <c:v>13.6</c:v>
                </c:pt>
                <c:pt idx="12">
                  <c:v>14.8</c:v>
                </c:pt>
                <c:pt idx="13">
                  <c:v>16.100000000000001</c:v>
                </c:pt>
                <c:pt idx="14">
                  <c:v>17.3</c:v>
                </c:pt>
                <c:pt idx="15">
                  <c:v>18.5</c:v>
                </c:pt>
                <c:pt idx="16">
                  <c:v>19.7</c:v>
                </c:pt>
                <c:pt idx="17">
                  <c:v>20.9</c:v>
                </c:pt>
                <c:pt idx="18">
                  <c:v>22.1</c:v>
                </c:pt>
                <c:pt idx="19">
                  <c:v>23.3</c:v>
                </c:pt>
                <c:pt idx="20">
                  <c:v>24.5</c:v>
                </c:pt>
                <c:pt idx="21">
                  <c:v>25.7</c:v>
                </c:pt>
                <c:pt idx="22">
                  <c:v>26.9</c:v>
                </c:pt>
                <c:pt idx="23">
                  <c:v>28.1</c:v>
                </c:pt>
                <c:pt idx="24">
                  <c:v>29.2</c:v>
                </c:pt>
                <c:pt idx="25">
                  <c:v>30.4</c:v>
                </c:pt>
                <c:pt idx="26">
                  <c:v>31.6</c:v>
                </c:pt>
                <c:pt idx="27">
                  <c:v>32.700000000000003</c:v>
                </c:pt>
                <c:pt idx="28">
                  <c:v>33.9</c:v>
                </c:pt>
                <c:pt idx="29">
                  <c:v>35.1</c:v>
                </c:pt>
                <c:pt idx="30">
                  <c:v>36.200000000000003</c:v>
                </c:pt>
                <c:pt idx="31">
                  <c:v>37.4</c:v>
                </c:pt>
                <c:pt idx="32">
                  <c:v>38.5</c:v>
                </c:pt>
                <c:pt idx="33">
                  <c:v>39.6</c:v>
                </c:pt>
                <c:pt idx="34">
                  <c:v>40.700000000000003</c:v>
                </c:pt>
                <c:pt idx="35">
                  <c:v>41.9</c:v>
                </c:pt>
                <c:pt idx="36">
                  <c:v>43</c:v>
                </c:pt>
                <c:pt idx="37">
                  <c:v>44.1</c:v>
                </c:pt>
                <c:pt idx="38">
                  <c:v>45.2</c:v>
                </c:pt>
                <c:pt idx="39">
                  <c:v>46.3</c:v>
                </c:pt>
                <c:pt idx="40">
                  <c:v>47.4</c:v>
                </c:pt>
                <c:pt idx="41">
                  <c:v>48.43</c:v>
                </c:pt>
                <c:pt idx="42">
                  <c:v>49.51</c:v>
                </c:pt>
                <c:pt idx="43">
                  <c:v>50.6</c:v>
                </c:pt>
                <c:pt idx="44">
                  <c:v>51.6</c:v>
                </c:pt>
                <c:pt idx="45">
                  <c:v>52.6</c:v>
                </c:pt>
                <c:pt idx="46">
                  <c:v>53.7</c:v>
                </c:pt>
                <c:pt idx="47">
                  <c:v>54.7</c:v>
                </c:pt>
                <c:pt idx="48">
                  <c:v>55.8</c:v>
                </c:pt>
                <c:pt idx="49">
                  <c:v>56.8</c:v>
                </c:pt>
                <c:pt idx="50">
                  <c:v>57.8</c:v>
                </c:pt>
                <c:pt idx="51">
                  <c:v>58.8</c:v>
                </c:pt>
                <c:pt idx="52">
                  <c:v>59.8</c:v>
                </c:pt>
                <c:pt idx="53">
                  <c:v>60.8</c:v>
                </c:pt>
                <c:pt idx="54">
                  <c:v>61.8</c:v>
                </c:pt>
                <c:pt idx="55">
                  <c:v>62.8</c:v>
                </c:pt>
                <c:pt idx="56">
                  <c:v>63.8</c:v>
                </c:pt>
                <c:pt idx="57">
                  <c:v>64.8</c:v>
                </c:pt>
                <c:pt idx="58">
                  <c:v>65.8</c:v>
                </c:pt>
                <c:pt idx="59">
                  <c:v>66.8</c:v>
                </c:pt>
                <c:pt idx="60">
                  <c:v>67.7</c:v>
                </c:pt>
                <c:pt idx="61">
                  <c:v>68.599999999999994</c:v>
                </c:pt>
                <c:pt idx="62">
                  <c:v>69.599999999999994</c:v>
                </c:pt>
                <c:pt idx="63">
                  <c:v>70.5</c:v>
                </c:pt>
                <c:pt idx="64">
                  <c:v>71.5</c:v>
                </c:pt>
                <c:pt idx="65">
                  <c:v>72.400000000000006</c:v>
                </c:pt>
                <c:pt idx="66">
                  <c:v>73.3</c:v>
                </c:pt>
                <c:pt idx="67">
                  <c:v>74.2</c:v>
                </c:pt>
                <c:pt idx="68">
                  <c:v>75.099999999999994</c:v>
                </c:pt>
                <c:pt idx="69">
                  <c:v>76</c:v>
                </c:pt>
                <c:pt idx="70">
                  <c:v>76.900000000000006</c:v>
                </c:pt>
                <c:pt idx="71">
                  <c:v>77.8</c:v>
                </c:pt>
                <c:pt idx="72">
                  <c:v>78.599999999999994</c:v>
                </c:pt>
                <c:pt idx="73">
                  <c:v>79.5</c:v>
                </c:pt>
                <c:pt idx="74">
                  <c:v>80.400000000000006</c:v>
                </c:pt>
                <c:pt idx="75">
                  <c:v>81.2</c:v>
                </c:pt>
                <c:pt idx="76">
                  <c:v>82.1</c:v>
                </c:pt>
                <c:pt idx="77">
                  <c:v>83</c:v>
                </c:pt>
                <c:pt idx="78">
                  <c:v>83.8</c:v>
                </c:pt>
                <c:pt idx="79">
                  <c:v>84.6</c:v>
                </c:pt>
                <c:pt idx="80">
                  <c:v>85.4</c:v>
                </c:pt>
                <c:pt idx="81">
                  <c:v>86.2</c:v>
                </c:pt>
                <c:pt idx="82">
                  <c:v>87.1</c:v>
                </c:pt>
                <c:pt idx="83">
                  <c:v>87.9</c:v>
                </c:pt>
                <c:pt idx="84">
                  <c:v>88.7</c:v>
                </c:pt>
                <c:pt idx="85">
                  <c:v>89.5</c:v>
                </c:pt>
                <c:pt idx="86">
                  <c:v>90.2</c:v>
                </c:pt>
                <c:pt idx="87">
                  <c:v>91</c:v>
                </c:pt>
                <c:pt idx="88">
                  <c:v>91.8</c:v>
                </c:pt>
                <c:pt idx="89">
                  <c:v>92.5</c:v>
                </c:pt>
                <c:pt idx="90">
                  <c:v>93.2</c:v>
                </c:pt>
                <c:pt idx="91">
                  <c:v>94</c:v>
                </c:pt>
                <c:pt idx="92">
                  <c:v>94.7</c:v>
                </c:pt>
                <c:pt idx="93">
                  <c:v>95.4</c:v>
                </c:pt>
                <c:pt idx="94">
                  <c:v>96.1</c:v>
                </c:pt>
                <c:pt idx="95">
                  <c:v>96.7</c:v>
                </c:pt>
                <c:pt idx="96">
                  <c:v>97.4</c:v>
                </c:pt>
                <c:pt idx="97">
                  <c:v>98.1</c:v>
                </c:pt>
                <c:pt idx="98">
                  <c:v>98.7</c:v>
                </c:pt>
                <c:pt idx="99">
                  <c:v>99.3</c:v>
                </c:pt>
                <c:pt idx="100">
                  <c:v>100</c:v>
                </c:pt>
              </c:numCache>
            </c:numRef>
          </c:xVal>
          <c:yVal>
            <c:numRef>
              <c:f>'Rho 20C'!$C$10:$C$110</c:f>
              <c:numCache>
                <c:formatCode>General</c:formatCode>
                <c:ptCount val="101"/>
                <c:pt idx="0">
                  <c:v>1</c:v>
                </c:pt>
                <c:pt idx="1">
                  <c:v>0.99812999999999996</c:v>
                </c:pt>
                <c:pt idx="2">
                  <c:v>0.99629000000000001</c:v>
                </c:pt>
                <c:pt idx="3">
                  <c:v>0.99451000000000001</c:v>
                </c:pt>
                <c:pt idx="4">
                  <c:v>0.99278999999999995</c:v>
                </c:pt>
                <c:pt idx="5">
                  <c:v>0.99112999999999996</c:v>
                </c:pt>
                <c:pt idx="6">
                  <c:v>0.98955000000000004</c:v>
                </c:pt>
                <c:pt idx="7">
                  <c:v>0.98802000000000001</c:v>
                </c:pt>
                <c:pt idx="8">
                  <c:v>0.98653000000000002</c:v>
                </c:pt>
                <c:pt idx="9">
                  <c:v>0.98504999999999998</c:v>
                </c:pt>
                <c:pt idx="10">
                  <c:v>0.98360999999999998</c:v>
                </c:pt>
                <c:pt idx="11">
                  <c:v>0.98221000000000003</c:v>
                </c:pt>
                <c:pt idx="12">
                  <c:v>0.98084000000000005</c:v>
                </c:pt>
                <c:pt idx="13">
                  <c:v>0.97948000000000002</c:v>
                </c:pt>
                <c:pt idx="14">
                  <c:v>0.97816000000000003</c:v>
                </c:pt>
                <c:pt idx="15">
                  <c:v>0.97687000000000002</c:v>
                </c:pt>
                <c:pt idx="16">
                  <c:v>0.97560000000000002</c:v>
                </c:pt>
                <c:pt idx="17">
                  <c:v>0.97431000000000001</c:v>
                </c:pt>
                <c:pt idx="18">
                  <c:v>0.97301000000000004</c:v>
                </c:pt>
                <c:pt idx="19">
                  <c:v>0.97169000000000005</c:v>
                </c:pt>
                <c:pt idx="20">
                  <c:v>0.97036</c:v>
                </c:pt>
                <c:pt idx="21">
                  <c:v>0.96901000000000004</c:v>
                </c:pt>
                <c:pt idx="22">
                  <c:v>0.96762999999999999</c:v>
                </c:pt>
                <c:pt idx="23">
                  <c:v>0.96623999999999999</c:v>
                </c:pt>
                <c:pt idx="24">
                  <c:v>0.96482999999999997</c:v>
                </c:pt>
                <c:pt idx="25">
                  <c:v>0.96338999999999997</c:v>
                </c:pt>
                <c:pt idx="26">
                  <c:v>0.96189999999999998</c:v>
                </c:pt>
                <c:pt idx="27">
                  <c:v>0.96036999999999995</c:v>
                </c:pt>
                <c:pt idx="28">
                  <c:v>0.95879999999999999</c:v>
                </c:pt>
                <c:pt idx="29">
                  <c:v>0.95716999999999997</c:v>
                </c:pt>
                <c:pt idx="30">
                  <c:v>0.95550999999999997</c:v>
                </c:pt>
                <c:pt idx="31">
                  <c:v>0.95381000000000005</c:v>
                </c:pt>
                <c:pt idx="32">
                  <c:v>0.95206999999999997</c:v>
                </c:pt>
                <c:pt idx="33">
                  <c:v>0.95028000000000001</c:v>
                </c:pt>
                <c:pt idx="34">
                  <c:v>0.94847000000000004</c:v>
                </c:pt>
                <c:pt idx="35">
                  <c:v>0.94662000000000002</c:v>
                </c:pt>
                <c:pt idx="36">
                  <c:v>0.94472999999999996</c:v>
                </c:pt>
                <c:pt idx="37">
                  <c:v>0.94281000000000004</c:v>
                </c:pt>
                <c:pt idx="38">
                  <c:v>0.94086000000000003</c:v>
                </c:pt>
                <c:pt idx="39">
                  <c:v>0.93886000000000003</c:v>
                </c:pt>
                <c:pt idx="40">
                  <c:v>0.93684000000000001</c:v>
                </c:pt>
                <c:pt idx="41">
                  <c:v>0.93479000000000001</c:v>
                </c:pt>
                <c:pt idx="42">
                  <c:v>0.93271999999999999</c:v>
                </c:pt>
                <c:pt idx="43">
                  <c:v>0.93062</c:v>
                </c:pt>
                <c:pt idx="44">
                  <c:v>0.92849000000000004</c:v>
                </c:pt>
                <c:pt idx="45">
                  <c:v>0.92635999999999996</c:v>
                </c:pt>
                <c:pt idx="46">
                  <c:v>0.92420999999999998</c:v>
                </c:pt>
                <c:pt idx="47">
                  <c:v>0.92203999999999997</c:v>
                </c:pt>
                <c:pt idx="48">
                  <c:v>0.91986000000000001</c:v>
                </c:pt>
                <c:pt idx="49">
                  <c:v>0.91766000000000003</c:v>
                </c:pt>
                <c:pt idx="50">
                  <c:v>0.91546000000000005</c:v>
                </c:pt>
                <c:pt idx="51">
                  <c:v>0.91322000000000003</c:v>
                </c:pt>
                <c:pt idx="52">
                  <c:v>0.91096999999999995</c:v>
                </c:pt>
                <c:pt idx="53">
                  <c:v>0.90871999999999997</c:v>
                </c:pt>
                <c:pt idx="54">
                  <c:v>0.90644999999999998</c:v>
                </c:pt>
                <c:pt idx="55">
                  <c:v>0.90417999999999998</c:v>
                </c:pt>
                <c:pt idx="56">
                  <c:v>0.90190999999999999</c:v>
                </c:pt>
                <c:pt idx="57">
                  <c:v>0.89961999999999998</c:v>
                </c:pt>
                <c:pt idx="58">
                  <c:v>0.89732999999999996</c:v>
                </c:pt>
                <c:pt idx="59">
                  <c:v>0.89502000000000004</c:v>
                </c:pt>
                <c:pt idx="60">
                  <c:v>0.89271</c:v>
                </c:pt>
                <c:pt idx="61">
                  <c:v>0.89039999999999997</c:v>
                </c:pt>
                <c:pt idx="62">
                  <c:v>0.88807000000000003</c:v>
                </c:pt>
                <c:pt idx="63">
                  <c:v>0.88573999999999997</c:v>
                </c:pt>
                <c:pt idx="64">
                  <c:v>0.88339000000000001</c:v>
                </c:pt>
                <c:pt idx="65">
                  <c:v>0.88104000000000005</c:v>
                </c:pt>
                <c:pt idx="66">
                  <c:v>0.87868999999999997</c:v>
                </c:pt>
                <c:pt idx="67">
                  <c:v>0.87631999999999999</c:v>
                </c:pt>
                <c:pt idx="68">
                  <c:v>0.87395999999999996</c:v>
                </c:pt>
                <c:pt idx="69">
                  <c:v>0.87158000000000002</c:v>
                </c:pt>
                <c:pt idx="70">
                  <c:v>0.86919999999999997</c:v>
                </c:pt>
                <c:pt idx="71">
                  <c:v>0.86680000000000001</c:v>
                </c:pt>
                <c:pt idx="72">
                  <c:v>0.86439999999999995</c:v>
                </c:pt>
                <c:pt idx="73">
                  <c:v>0.86199999999999999</c:v>
                </c:pt>
                <c:pt idx="74">
                  <c:v>0.85958000000000001</c:v>
                </c:pt>
                <c:pt idx="75">
                  <c:v>0.85716000000000003</c:v>
                </c:pt>
                <c:pt idx="76">
                  <c:v>0.85472999999999999</c:v>
                </c:pt>
                <c:pt idx="77">
                  <c:v>0.85229999999999995</c:v>
                </c:pt>
                <c:pt idx="78">
                  <c:v>0.84984999999999999</c:v>
                </c:pt>
                <c:pt idx="79">
                  <c:v>0.84740000000000004</c:v>
                </c:pt>
                <c:pt idx="80">
                  <c:v>0.84494000000000002</c:v>
                </c:pt>
                <c:pt idx="81">
                  <c:v>0.84245000000000003</c:v>
                </c:pt>
                <c:pt idx="82">
                  <c:v>0.83996999999999999</c:v>
                </c:pt>
                <c:pt idx="83">
                  <c:v>0.83747000000000005</c:v>
                </c:pt>
                <c:pt idx="84">
                  <c:v>0.83496000000000004</c:v>
                </c:pt>
                <c:pt idx="85">
                  <c:v>0.83242000000000005</c:v>
                </c:pt>
                <c:pt idx="86">
                  <c:v>0.82987</c:v>
                </c:pt>
                <c:pt idx="87">
                  <c:v>0.82728999999999997</c:v>
                </c:pt>
                <c:pt idx="88">
                  <c:v>0.82469000000000003</c:v>
                </c:pt>
                <c:pt idx="89">
                  <c:v>0.82206999999999997</c:v>
                </c:pt>
                <c:pt idx="90">
                  <c:v>0.81942000000000004</c:v>
                </c:pt>
                <c:pt idx="91">
                  <c:v>0.81674000000000002</c:v>
                </c:pt>
                <c:pt idx="92">
                  <c:v>0.81401000000000001</c:v>
                </c:pt>
                <c:pt idx="93">
                  <c:v>0.81127000000000005</c:v>
                </c:pt>
                <c:pt idx="94">
                  <c:v>0.80847999999999998</c:v>
                </c:pt>
                <c:pt idx="95">
                  <c:v>0.80567</c:v>
                </c:pt>
                <c:pt idx="96">
                  <c:v>0.80279999999999996</c:v>
                </c:pt>
                <c:pt idx="97">
                  <c:v>0.79988000000000004</c:v>
                </c:pt>
                <c:pt idx="98">
                  <c:v>0.79688000000000003</c:v>
                </c:pt>
                <c:pt idx="99">
                  <c:v>0.79383000000000004</c:v>
                </c:pt>
                <c:pt idx="100">
                  <c:v>0.79074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FBA-5444-BDE1-23AE27972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697304"/>
        <c:axId val="-2133702760"/>
      </c:scatterChart>
      <c:valAx>
        <c:axId val="-2133697304"/>
        <c:scaling>
          <c:orientation val="minMax"/>
          <c:max val="1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nl-NL" sz="1600"/>
                  <a:t>Volume % Ethanol</a:t>
                </a:r>
              </a:p>
            </c:rich>
          </c:tx>
          <c:layout>
            <c:manualLayout>
              <c:xMode val="edge"/>
              <c:yMode val="edge"/>
              <c:x val="0.45022268883056299"/>
              <c:y val="0.9439655172413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-2133702760"/>
        <c:crosses val="autoZero"/>
        <c:crossBetween val="midCat"/>
      </c:valAx>
      <c:valAx>
        <c:axId val="-2133702760"/>
        <c:scaling>
          <c:orientation val="minMax"/>
          <c:max val="1"/>
          <c:min val="0.7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l-NL" sz="1600"/>
                  <a:t>Dichtheid (g/cm3)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-2133697304"/>
        <c:crosses val="autoZero"/>
        <c:crossBetween val="midCat"/>
        <c:majorUnit val="2.5000000000000001E-2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</xdr:colOff>
      <xdr:row>8</xdr:row>
      <xdr:rowOff>10160</xdr:rowOff>
    </xdr:from>
    <xdr:to>
      <xdr:col>18</xdr:col>
      <xdr:colOff>375920</xdr:colOff>
      <xdr:row>35</xdr:row>
      <xdr:rowOff>101600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8</xdr:row>
      <xdr:rowOff>139700</xdr:rowOff>
    </xdr:from>
    <xdr:to>
      <xdr:col>19</xdr:col>
      <xdr:colOff>774700</xdr:colOff>
      <xdr:row>46</xdr:row>
      <xdr:rowOff>152400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101600</xdr:colOff>
      <xdr:row>4</xdr:row>
      <xdr:rowOff>88900</xdr:rowOff>
    </xdr:from>
    <xdr:to>
      <xdr:col>15</xdr:col>
      <xdr:colOff>419100</xdr:colOff>
      <xdr:row>33</xdr:row>
      <xdr:rowOff>127000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15</xdr:col>
      <xdr:colOff>317500</xdr:colOff>
      <xdr:row>65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4</xdr:row>
      <xdr:rowOff>12700</xdr:rowOff>
    </xdr:from>
    <xdr:to>
      <xdr:col>1</xdr:col>
      <xdr:colOff>787400</xdr:colOff>
      <xdr:row>13</xdr:row>
      <xdr:rowOff>114300</xdr:rowOff>
    </xdr:to>
    <xdr:pic>
      <xdr:nvPicPr>
        <xdr:cNvPr id="6" name="Afbeelding 5" descr="formule 2.jp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0" y="2489200"/>
          <a:ext cx="1295400" cy="1879600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34</xdr:row>
      <xdr:rowOff>76200</xdr:rowOff>
    </xdr:from>
    <xdr:to>
      <xdr:col>4</xdr:col>
      <xdr:colOff>177800</xdr:colOff>
      <xdr:row>54</xdr:row>
      <xdr:rowOff>127000</xdr:rowOff>
    </xdr:to>
    <xdr:pic>
      <xdr:nvPicPr>
        <xdr:cNvPr id="7" name="Afbeelding 6" descr="formule 3.jpg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" y="9791700"/>
          <a:ext cx="3390900" cy="3860800"/>
        </a:xfrm>
        <a:prstGeom prst="rect">
          <a:avLst/>
        </a:prstGeom>
      </xdr:spPr>
    </xdr:pic>
    <xdr:clientData/>
  </xdr:twoCellAnchor>
  <xdr:twoCellAnchor editAs="oneCell">
    <xdr:from>
      <xdr:col>3</xdr:col>
      <xdr:colOff>622300</xdr:colOff>
      <xdr:row>34</xdr:row>
      <xdr:rowOff>12700</xdr:rowOff>
    </xdr:from>
    <xdr:to>
      <xdr:col>7</xdr:col>
      <xdr:colOff>749300</xdr:colOff>
      <xdr:row>48</xdr:row>
      <xdr:rowOff>50800</xdr:rowOff>
    </xdr:to>
    <xdr:pic>
      <xdr:nvPicPr>
        <xdr:cNvPr id="8" name="Afbeelding 7" descr="formule 4.jpg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8800" y="6921500"/>
          <a:ext cx="3429000" cy="2882900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33</xdr:row>
      <xdr:rowOff>101600</xdr:rowOff>
    </xdr:from>
    <xdr:to>
      <xdr:col>11</xdr:col>
      <xdr:colOff>711200</xdr:colOff>
      <xdr:row>52</xdr:row>
      <xdr:rowOff>38100</xdr:rowOff>
    </xdr:to>
    <xdr:pic>
      <xdr:nvPicPr>
        <xdr:cNvPr id="9" name="Afbeelding 8" descr="formule 5.jp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2400" y="6807200"/>
          <a:ext cx="3543300" cy="379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723900</xdr:colOff>
      <xdr:row>33</xdr:row>
      <xdr:rowOff>25400</xdr:rowOff>
    </xdr:from>
    <xdr:to>
      <xdr:col>15</xdr:col>
      <xdr:colOff>546100</xdr:colOff>
      <xdr:row>51</xdr:row>
      <xdr:rowOff>25400</xdr:rowOff>
    </xdr:to>
    <xdr:pic>
      <xdr:nvPicPr>
        <xdr:cNvPr id="10" name="Afbeelding 9" descr="formule 6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8400" y="6731000"/>
          <a:ext cx="3124200" cy="3657600"/>
        </a:xfrm>
        <a:prstGeom prst="rect">
          <a:avLst/>
        </a:prstGeom>
      </xdr:spPr>
    </xdr:pic>
    <xdr:clientData/>
  </xdr:twoCellAnchor>
  <xdr:twoCellAnchor editAs="oneCell">
    <xdr:from>
      <xdr:col>15</xdr:col>
      <xdr:colOff>469900</xdr:colOff>
      <xdr:row>32</xdr:row>
      <xdr:rowOff>177800</xdr:rowOff>
    </xdr:from>
    <xdr:to>
      <xdr:col>27</xdr:col>
      <xdr:colOff>241300</xdr:colOff>
      <xdr:row>49</xdr:row>
      <xdr:rowOff>38100</xdr:rowOff>
    </xdr:to>
    <xdr:pic>
      <xdr:nvPicPr>
        <xdr:cNvPr id="11" name="Afbeelding 10" descr="formule7.jp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06400" y="6680200"/>
          <a:ext cx="9677400" cy="3314700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0</xdr:row>
      <xdr:rowOff>40330</xdr:rowOff>
    </xdr:from>
    <xdr:to>
      <xdr:col>11</xdr:col>
      <xdr:colOff>287336</xdr:colOff>
      <xdr:row>4</xdr:row>
      <xdr:rowOff>101600</xdr:rowOff>
    </xdr:to>
    <xdr:pic>
      <xdr:nvPicPr>
        <xdr:cNvPr id="12" name="Afbeelding 11" descr="formule8.jp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754830"/>
          <a:ext cx="9278937" cy="823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7"/>
  <sheetViews>
    <sheetView topLeftCell="B13" zoomScale="125" zoomScaleNormal="125" zoomScalePageLayoutView="125" workbookViewId="0">
      <selection activeCell="A2" sqref="A1:XFD1048576"/>
    </sheetView>
  </sheetViews>
  <sheetFormatPr baseColWidth="10" defaultRowHeight="16" x14ac:dyDescent="0.2"/>
  <sheetData>
    <row r="2" spans="1:6" x14ac:dyDescent="0.2">
      <c r="A2" s="1">
        <v>43203</v>
      </c>
    </row>
    <row r="3" spans="1:6" x14ac:dyDescent="0.2">
      <c r="A3" t="s">
        <v>0</v>
      </c>
    </row>
    <row r="5" spans="1:6" x14ac:dyDescent="0.2">
      <c r="A5" t="s">
        <v>7</v>
      </c>
    </row>
    <row r="6" spans="1:6" x14ac:dyDescent="0.2">
      <c r="A6" t="s">
        <v>1</v>
      </c>
    </row>
    <row r="7" spans="1:6" x14ac:dyDescent="0.2">
      <c r="A7" t="s">
        <v>5</v>
      </c>
    </row>
    <row r="8" spans="1:6" x14ac:dyDescent="0.2">
      <c r="A8" t="s">
        <v>6</v>
      </c>
    </row>
    <row r="9" spans="1:6" x14ac:dyDescent="0.2">
      <c r="A9" t="s">
        <v>12</v>
      </c>
    </row>
    <row r="11" spans="1:6" x14ac:dyDescent="0.2">
      <c r="A11" t="s">
        <v>2</v>
      </c>
      <c r="B11" t="s">
        <v>3</v>
      </c>
      <c r="C11" t="s">
        <v>4</v>
      </c>
      <c r="D11" t="s">
        <v>8</v>
      </c>
      <c r="E11" t="s">
        <v>10</v>
      </c>
      <c r="F11" t="s">
        <v>13</v>
      </c>
    </row>
    <row r="12" spans="1:6" x14ac:dyDescent="0.2">
      <c r="D12" t="s">
        <v>9</v>
      </c>
      <c r="E12" t="s">
        <v>11</v>
      </c>
      <c r="F12" t="s">
        <v>14</v>
      </c>
    </row>
    <row r="13" spans="1:6" x14ac:dyDescent="0.2">
      <c r="B13">
        <v>0</v>
      </c>
      <c r="C13">
        <v>12</v>
      </c>
      <c r="D13">
        <v>16</v>
      </c>
      <c r="E13">
        <v>15</v>
      </c>
      <c r="F13">
        <v>3</v>
      </c>
    </row>
    <row r="14" spans="1:6" x14ac:dyDescent="0.2">
      <c r="B14">
        <v>3</v>
      </c>
      <c r="C14">
        <v>13</v>
      </c>
      <c r="D14">
        <v>16</v>
      </c>
      <c r="E14">
        <v>16</v>
      </c>
    </row>
    <row r="15" spans="1:6" x14ac:dyDescent="0.2">
      <c r="B15">
        <v>5</v>
      </c>
      <c r="C15">
        <v>14</v>
      </c>
      <c r="D15">
        <v>16</v>
      </c>
      <c r="E15">
        <v>16</v>
      </c>
    </row>
    <row r="16" spans="1:6" x14ac:dyDescent="0.2">
      <c r="B16">
        <v>7</v>
      </c>
      <c r="C16">
        <v>17</v>
      </c>
      <c r="D16">
        <v>16</v>
      </c>
      <c r="E16">
        <v>16</v>
      </c>
    </row>
    <row r="17" spans="2:5" x14ac:dyDescent="0.2">
      <c r="B17">
        <v>9</v>
      </c>
      <c r="C17">
        <v>20</v>
      </c>
      <c r="D17">
        <v>16</v>
      </c>
      <c r="E17">
        <v>16</v>
      </c>
    </row>
    <row r="18" spans="2:5" x14ac:dyDescent="0.2">
      <c r="B18">
        <v>11</v>
      </c>
      <c r="C18">
        <v>23</v>
      </c>
      <c r="D18">
        <v>16</v>
      </c>
      <c r="E18">
        <v>16</v>
      </c>
    </row>
    <row r="19" spans="2:5" x14ac:dyDescent="0.2">
      <c r="B19">
        <v>13</v>
      </c>
      <c r="C19">
        <v>26</v>
      </c>
      <c r="D19">
        <v>16</v>
      </c>
      <c r="E19">
        <v>16</v>
      </c>
    </row>
    <row r="20" spans="2:5" x14ac:dyDescent="0.2">
      <c r="B20">
        <v>15</v>
      </c>
      <c r="C20">
        <v>30</v>
      </c>
      <c r="D20">
        <v>16</v>
      </c>
      <c r="E20">
        <v>16</v>
      </c>
    </row>
    <row r="21" spans="2:5" x14ac:dyDescent="0.2">
      <c r="B21">
        <v>17</v>
      </c>
      <c r="C21">
        <v>33</v>
      </c>
      <c r="D21">
        <v>16</v>
      </c>
      <c r="E21">
        <v>16</v>
      </c>
    </row>
    <row r="22" spans="2:5" x14ac:dyDescent="0.2">
      <c r="B22">
        <v>19</v>
      </c>
      <c r="C22">
        <v>36</v>
      </c>
      <c r="D22">
        <v>16</v>
      </c>
      <c r="E22">
        <v>16</v>
      </c>
    </row>
    <row r="23" spans="2:5" x14ac:dyDescent="0.2">
      <c r="B23">
        <v>21</v>
      </c>
      <c r="C23">
        <v>40</v>
      </c>
      <c r="D23">
        <v>16</v>
      </c>
      <c r="E23">
        <v>16</v>
      </c>
    </row>
    <row r="24" spans="2:5" x14ac:dyDescent="0.2">
      <c r="B24">
        <v>23</v>
      </c>
      <c r="C24">
        <v>43</v>
      </c>
      <c r="D24">
        <v>16</v>
      </c>
      <c r="E24">
        <v>16</v>
      </c>
    </row>
    <row r="25" spans="2:5" x14ac:dyDescent="0.2">
      <c r="B25">
        <v>25</v>
      </c>
      <c r="C25">
        <v>46</v>
      </c>
      <c r="D25">
        <v>16.5</v>
      </c>
      <c r="E25">
        <v>16.5</v>
      </c>
    </row>
    <row r="26" spans="2:5" x14ac:dyDescent="0.2">
      <c r="B26">
        <v>27</v>
      </c>
      <c r="C26">
        <v>49</v>
      </c>
      <c r="D26">
        <v>17</v>
      </c>
      <c r="E26">
        <v>17</v>
      </c>
    </row>
    <row r="27" spans="2:5" x14ac:dyDescent="0.2">
      <c r="B27">
        <v>29</v>
      </c>
      <c r="C27">
        <v>52</v>
      </c>
      <c r="D27">
        <v>17.5</v>
      </c>
      <c r="E27">
        <v>17.5</v>
      </c>
    </row>
    <row r="28" spans="2:5" x14ac:dyDescent="0.2">
      <c r="B28">
        <v>33</v>
      </c>
      <c r="C28">
        <v>58</v>
      </c>
      <c r="D28">
        <v>18</v>
      </c>
      <c r="E28">
        <v>18</v>
      </c>
    </row>
    <row r="29" spans="2:5" x14ac:dyDescent="0.2">
      <c r="B29">
        <v>35</v>
      </c>
      <c r="C29">
        <v>62</v>
      </c>
      <c r="D29">
        <v>18.5</v>
      </c>
      <c r="E29">
        <v>18.5</v>
      </c>
    </row>
    <row r="30" spans="2:5" x14ac:dyDescent="0.2">
      <c r="B30">
        <v>37</v>
      </c>
      <c r="C30">
        <v>64</v>
      </c>
      <c r="D30">
        <v>19.5</v>
      </c>
      <c r="E30">
        <v>19</v>
      </c>
    </row>
    <row r="31" spans="2:5" x14ac:dyDescent="0.2">
      <c r="B31">
        <v>39</v>
      </c>
      <c r="C31">
        <v>67</v>
      </c>
      <c r="D31">
        <v>20</v>
      </c>
      <c r="E31">
        <v>19</v>
      </c>
    </row>
    <row r="32" spans="2:5" x14ac:dyDescent="0.2">
      <c r="B32">
        <v>41</v>
      </c>
      <c r="C32">
        <v>70</v>
      </c>
      <c r="D32">
        <v>20</v>
      </c>
      <c r="E32">
        <v>19.5</v>
      </c>
    </row>
    <row r="33" spans="2:5" x14ac:dyDescent="0.2">
      <c r="B33">
        <v>43</v>
      </c>
      <c r="C33">
        <v>73</v>
      </c>
      <c r="D33">
        <v>20.5</v>
      </c>
      <c r="E33">
        <v>20.5</v>
      </c>
    </row>
    <row r="34" spans="2:5" x14ac:dyDescent="0.2">
      <c r="B34">
        <v>45</v>
      </c>
      <c r="C34">
        <v>76</v>
      </c>
      <c r="D34">
        <v>21.5</v>
      </c>
      <c r="E34">
        <v>21.5</v>
      </c>
    </row>
    <row r="35" spans="2:5" x14ac:dyDescent="0.2">
      <c r="B35">
        <v>47</v>
      </c>
      <c r="C35">
        <v>78</v>
      </c>
      <c r="D35">
        <v>22.5</v>
      </c>
      <c r="E35">
        <v>22</v>
      </c>
    </row>
    <row r="36" spans="2:5" x14ac:dyDescent="0.2">
      <c r="B36">
        <v>49</v>
      </c>
      <c r="C36">
        <v>81</v>
      </c>
      <c r="D36">
        <v>23.5</v>
      </c>
      <c r="E36">
        <v>23</v>
      </c>
    </row>
    <row r="37" spans="2:5" x14ac:dyDescent="0.2">
      <c r="B37">
        <v>51</v>
      </c>
      <c r="C37">
        <v>84</v>
      </c>
      <c r="D37">
        <v>24.5</v>
      </c>
      <c r="E37">
        <v>23.5</v>
      </c>
    </row>
    <row r="38" spans="2:5" x14ac:dyDescent="0.2">
      <c r="B38">
        <v>53</v>
      </c>
      <c r="C38">
        <v>86</v>
      </c>
      <c r="D38">
        <v>26</v>
      </c>
      <c r="E38">
        <v>25.5</v>
      </c>
    </row>
    <row r="39" spans="2:5" x14ac:dyDescent="0.2">
      <c r="B39">
        <v>55</v>
      </c>
      <c r="C39">
        <v>89</v>
      </c>
      <c r="D39">
        <v>27</v>
      </c>
      <c r="E39">
        <v>27</v>
      </c>
    </row>
    <row r="40" spans="2:5" x14ac:dyDescent="0.2">
      <c r="B40">
        <v>57</v>
      </c>
      <c r="C40">
        <v>91</v>
      </c>
      <c r="D40">
        <v>29</v>
      </c>
      <c r="E40">
        <v>29</v>
      </c>
    </row>
    <row r="41" spans="2:5" x14ac:dyDescent="0.2">
      <c r="B41">
        <v>59</v>
      </c>
      <c r="C41">
        <v>94</v>
      </c>
      <c r="D41">
        <v>31</v>
      </c>
      <c r="E41">
        <v>32</v>
      </c>
    </row>
    <row r="42" spans="2:5" x14ac:dyDescent="0.2">
      <c r="B42">
        <v>61</v>
      </c>
      <c r="C42">
        <v>96</v>
      </c>
      <c r="D42">
        <v>34.5</v>
      </c>
      <c r="E42">
        <v>41</v>
      </c>
    </row>
    <row r="43" spans="2:5" x14ac:dyDescent="0.2">
      <c r="B43">
        <v>63</v>
      </c>
      <c r="C43">
        <v>98</v>
      </c>
      <c r="D43">
        <v>42</v>
      </c>
      <c r="E43">
        <v>65</v>
      </c>
    </row>
    <row r="44" spans="2:5" x14ac:dyDescent="0.2">
      <c r="B44">
        <v>65</v>
      </c>
      <c r="C44">
        <v>100</v>
      </c>
      <c r="D44">
        <v>61</v>
      </c>
      <c r="E44">
        <v>97</v>
      </c>
    </row>
    <row r="45" spans="2:5" x14ac:dyDescent="0.2">
      <c r="B45">
        <v>66</v>
      </c>
      <c r="C45">
        <v>101</v>
      </c>
      <c r="D45">
        <v>76</v>
      </c>
      <c r="E45">
        <v>98</v>
      </c>
    </row>
    <row r="46" spans="2:5" x14ac:dyDescent="0.2">
      <c r="B46">
        <v>67</v>
      </c>
      <c r="C46">
        <v>101</v>
      </c>
      <c r="D46">
        <v>88</v>
      </c>
      <c r="E46">
        <v>98</v>
      </c>
    </row>
    <row r="47" spans="2:5" x14ac:dyDescent="0.2">
      <c r="B47">
        <v>68</v>
      </c>
      <c r="C47">
        <v>101</v>
      </c>
      <c r="D47">
        <v>94</v>
      </c>
      <c r="E47">
        <v>98</v>
      </c>
    </row>
    <row r="48" spans="2:5" x14ac:dyDescent="0.2">
      <c r="B48">
        <v>69</v>
      </c>
      <c r="C48">
        <v>101</v>
      </c>
      <c r="D48">
        <v>96</v>
      </c>
      <c r="E48">
        <v>98</v>
      </c>
    </row>
    <row r="49" spans="1:6" x14ac:dyDescent="0.2">
      <c r="B49">
        <v>70</v>
      </c>
      <c r="C49">
        <v>101</v>
      </c>
      <c r="D49">
        <v>97.5</v>
      </c>
      <c r="E49">
        <v>98</v>
      </c>
    </row>
    <row r="50" spans="1:6" x14ac:dyDescent="0.2">
      <c r="B50">
        <v>71</v>
      </c>
      <c r="C50">
        <v>101</v>
      </c>
      <c r="D50">
        <v>98</v>
      </c>
      <c r="E50">
        <v>98.2</v>
      </c>
    </row>
    <row r="51" spans="1:6" x14ac:dyDescent="0.2">
      <c r="F51" t="s">
        <v>15</v>
      </c>
    </row>
    <row r="52" spans="1:6" x14ac:dyDescent="0.2">
      <c r="A52" t="s">
        <v>21</v>
      </c>
    </row>
    <row r="53" spans="1:6" x14ac:dyDescent="0.2">
      <c r="B53" t="s">
        <v>3</v>
      </c>
      <c r="C53" t="s">
        <v>16</v>
      </c>
      <c r="D53" t="s">
        <v>17</v>
      </c>
    </row>
    <row r="54" spans="1:6" x14ac:dyDescent="0.2">
      <c r="B54" t="s">
        <v>18</v>
      </c>
    </row>
    <row r="55" spans="1:6" x14ac:dyDescent="0.2">
      <c r="B55">
        <v>0</v>
      </c>
      <c r="C55">
        <v>81</v>
      </c>
      <c r="D55">
        <v>1.5</v>
      </c>
    </row>
    <row r="56" spans="1:6" x14ac:dyDescent="0.2">
      <c r="B56">
        <v>2</v>
      </c>
      <c r="C56">
        <v>81</v>
      </c>
    </row>
    <row r="57" spans="1:6" x14ac:dyDescent="0.2">
      <c r="B57">
        <v>14</v>
      </c>
      <c r="C57">
        <v>82</v>
      </c>
      <c r="D57" t="s">
        <v>19</v>
      </c>
    </row>
    <row r="58" spans="1:6" x14ac:dyDescent="0.2">
      <c r="B58">
        <v>53</v>
      </c>
      <c r="C58">
        <v>82</v>
      </c>
      <c r="D58">
        <v>1</v>
      </c>
    </row>
    <row r="59" spans="1:6" x14ac:dyDescent="0.2">
      <c r="B59">
        <v>77</v>
      </c>
      <c r="C59">
        <v>82</v>
      </c>
      <c r="D59">
        <v>1</v>
      </c>
    </row>
    <row r="60" spans="1:6" x14ac:dyDescent="0.2">
      <c r="A60" t="s">
        <v>20</v>
      </c>
    </row>
    <row r="62" spans="1:6" x14ac:dyDescent="0.2">
      <c r="B62">
        <v>91</v>
      </c>
      <c r="C62">
        <v>80</v>
      </c>
      <c r="D62">
        <v>0</v>
      </c>
    </row>
    <row r="63" spans="1:6" x14ac:dyDescent="0.2">
      <c r="B63">
        <v>96</v>
      </c>
      <c r="C63">
        <v>79</v>
      </c>
    </row>
    <row r="64" spans="1:6" x14ac:dyDescent="0.2">
      <c r="B64">
        <v>101</v>
      </c>
      <c r="C64">
        <v>78</v>
      </c>
    </row>
    <row r="65" spans="2:3" x14ac:dyDescent="0.2">
      <c r="B65">
        <v>106</v>
      </c>
      <c r="C65">
        <v>77</v>
      </c>
    </row>
    <row r="66" spans="2:3" x14ac:dyDescent="0.2">
      <c r="B66">
        <v>111</v>
      </c>
      <c r="C66">
        <v>76</v>
      </c>
    </row>
    <row r="67" spans="2:3" x14ac:dyDescent="0.2">
      <c r="B67">
        <v>116</v>
      </c>
      <c r="C67">
        <v>75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49"/>
  <sheetViews>
    <sheetView workbookViewId="0">
      <selection activeCell="D50" sqref="D50"/>
    </sheetView>
  </sheetViews>
  <sheetFormatPr baseColWidth="10" defaultRowHeight="16" x14ac:dyDescent="0.2"/>
  <sheetData>
    <row r="2" spans="1:5" x14ac:dyDescent="0.2">
      <c r="A2" s="1">
        <v>43204</v>
      </c>
    </row>
    <row r="4" spans="1:5" x14ac:dyDescent="0.2">
      <c r="A4" t="s">
        <v>22</v>
      </c>
    </row>
    <row r="5" spans="1:5" x14ac:dyDescent="0.2">
      <c r="A5" t="s">
        <v>23</v>
      </c>
    </row>
    <row r="7" spans="1:5" x14ac:dyDescent="0.2">
      <c r="A7" t="s">
        <v>25</v>
      </c>
    </row>
    <row r="9" spans="1:5" x14ac:dyDescent="0.2">
      <c r="A9" t="s">
        <v>24</v>
      </c>
    </row>
    <row r="12" spans="1:5" x14ac:dyDescent="0.2">
      <c r="A12" t="s">
        <v>3</v>
      </c>
      <c r="B12" t="s">
        <v>4</v>
      </c>
      <c r="C12" t="s">
        <v>26</v>
      </c>
      <c r="D12" t="s">
        <v>13</v>
      </c>
    </row>
    <row r="13" spans="1:5" x14ac:dyDescent="0.2">
      <c r="C13" t="s">
        <v>9</v>
      </c>
      <c r="D13" t="s">
        <v>14</v>
      </c>
    </row>
    <row r="14" spans="1:5" x14ac:dyDescent="0.2">
      <c r="A14">
        <v>0</v>
      </c>
      <c r="B14">
        <v>16</v>
      </c>
      <c r="C14">
        <v>22</v>
      </c>
      <c r="D14">
        <v>3</v>
      </c>
      <c r="E14" t="s">
        <v>27</v>
      </c>
    </row>
    <row r="15" spans="1:5" x14ac:dyDescent="0.2">
      <c r="A15">
        <v>9</v>
      </c>
      <c r="B15">
        <v>23</v>
      </c>
      <c r="C15">
        <v>20</v>
      </c>
    </row>
    <row r="16" spans="1:5" x14ac:dyDescent="0.2">
      <c r="A16">
        <v>14</v>
      </c>
      <c r="B16">
        <v>31</v>
      </c>
      <c r="C16">
        <v>20</v>
      </c>
    </row>
    <row r="17" spans="1:5" x14ac:dyDescent="0.2">
      <c r="A17">
        <v>19</v>
      </c>
      <c r="B17">
        <v>41</v>
      </c>
      <c r="C17">
        <v>20</v>
      </c>
    </row>
    <row r="18" spans="1:5" x14ac:dyDescent="0.2">
      <c r="A18">
        <v>24</v>
      </c>
      <c r="B18">
        <v>49</v>
      </c>
      <c r="C18">
        <v>20</v>
      </c>
    </row>
    <row r="19" spans="1:5" x14ac:dyDescent="0.2">
      <c r="A19">
        <v>29</v>
      </c>
      <c r="B19">
        <v>57</v>
      </c>
      <c r="C19">
        <v>20</v>
      </c>
    </row>
    <row r="20" spans="1:5" x14ac:dyDescent="0.2">
      <c r="A20">
        <v>34</v>
      </c>
      <c r="B20">
        <v>67</v>
      </c>
      <c r="C20">
        <v>22</v>
      </c>
      <c r="E20" t="s">
        <v>28</v>
      </c>
    </row>
    <row r="21" spans="1:5" x14ac:dyDescent="0.2">
      <c r="A21">
        <v>39</v>
      </c>
      <c r="B21">
        <v>78</v>
      </c>
      <c r="C21">
        <v>26</v>
      </c>
      <c r="D21">
        <v>2</v>
      </c>
      <c r="E21" t="s">
        <v>29</v>
      </c>
    </row>
    <row r="22" spans="1:5" x14ac:dyDescent="0.2">
      <c r="A22">
        <v>41</v>
      </c>
      <c r="B22">
        <v>82</v>
      </c>
      <c r="C22">
        <v>34</v>
      </c>
      <c r="D22">
        <v>1.5</v>
      </c>
      <c r="E22" t="s">
        <v>30</v>
      </c>
    </row>
    <row r="23" spans="1:5" x14ac:dyDescent="0.2">
      <c r="A23">
        <v>43</v>
      </c>
      <c r="B23">
        <v>84</v>
      </c>
      <c r="C23">
        <v>50</v>
      </c>
      <c r="E23" t="s">
        <v>31</v>
      </c>
    </row>
    <row r="24" spans="1:5" x14ac:dyDescent="0.2">
      <c r="A24">
        <v>45</v>
      </c>
      <c r="B24">
        <v>86</v>
      </c>
      <c r="C24">
        <v>63</v>
      </c>
    </row>
    <row r="25" spans="1:5" x14ac:dyDescent="0.2">
      <c r="A25">
        <v>47</v>
      </c>
      <c r="B25">
        <v>87</v>
      </c>
      <c r="C25">
        <v>69</v>
      </c>
    </row>
    <row r="26" spans="1:5" x14ac:dyDescent="0.2">
      <c r="A26">
        <v>49</v>
      </c>
      <c r="B26">
        <v>88</v>
      </c>
      <c r="C26">
        <v>72</v>
      </c>
      <c r="D26">
        <v>2</v>
      </c>
      <c r="E26" t="s">
        <v>29</v>
      </c>
    </row>
    <row r="27" spans="1:5" x14ac:dyDescent="0.2">
      <c r="A27">
        <v>51</v>
      </c>
      <c r="B27">
        <v>89</v>
      </c>
      <c r="C27">
        <v>74.5</v>
      </c>
    </row>
    <row r="28" spans="1:5" x14ac:dyDescent="0.2">
      <c r="A28">
        <v>54</v>
      </c>
      <c r="B28">
        <v>90</v>
      </c>
      <c r="C28">
        <v>78</v>
      </c>
      <c r="E28" t="s">
        <v>32</v>
      </c>
    </row>
    <row r="29" spans="1:5" x14ac:dyDescent="0.2">
      <c r="A29">
        <v>56</v>
      </c>
      <c r="B29">
        <v>90</v>
      </c>
      <c r="C29">
        <v>80</v>
      </c>
    </row>
    <row r="30" spans="1:5" x14ac:dyDescent="0.2">
      <c r="A30">
        <v>59</v>
      </c>
      <c r="B30">
        <v>90</v>
      </c>
      <c r="C30">
        <v>82</v>
      </c>
    </row>
    <row r="31" spans="1:5" x14ac:dyDescent="0.2">
      <c r="A31">
        <v>64</v>
      </c>
      <c r="B31">
        <v>90</v>
      </c>
      <c r="C31">
        <v>83</v>
      </c>
    </row>
    <row r="32" spans="1:5" x14ac:dyDescent="0.2">
      <c r="A32">
        <v>69</v>
      </c>
      <c r="B32">
        <v>90</v>
      </c>
      <c r="C32">
        <v>83.5</v>
      </c>
    </row>
    <row r="33" spans="1:4" x14ac:dyDescent="0.2">
      <c r="A33">
        <v>74</v>
      </c>
      <c r="B33">
        <v>90</v>
      </c>
      <c r="C33">
        <v>83.5</v>
      </c>
    </row>
    <row r="34" spans="1:4" x14ac:dyDescent="0.2">
      <c r="A34">
        <v>80</v>
      </c>
      <c r="B34">
        <v>91</v>
      </c>
      <c r="C34">
        <v>84</v>
      </c>
    </row>
    <row r="35" spans="1:4" x14ac:dyDescent="0.2">
      <c r="A35">
        <v>86</v>
      </c>
      <c r="B35">
        <v>91</v>
      </c>
      <c r="C35">
        <v>84.2</v>
      </c>
    </row>
    <row r="36" spans="1:4" x14ac:dyDescent="0.2">
      <c r="A36">
        <v>95</v>
      </c>
      <c r="B36">
        <v>91</v>
      </c>
      <c r="C36">
        <v>84.4</v>
      </c>
    </row>
    <row r="37" spans="1:4" x14ac:dyDescent="0.2">
      <c r="A37">
        <v>101</v>
      </c>
      <c r="B37">
        <v>92</v>
      </c>
      <c r="C37">
        <v>85</v>
      </c>
    </row>
    <row r="38" spans="1:4" x14ac:dyDescent="0.2">
      <c r="A38">
        <v>111</v>
      </c>
      <c r="B38">
        <v>93</v>
      </c>
      <c r="C38">
        <v>86</v>
      </c>
    </row>
    <row r="39" spans="1:4" x14ac:dyDescent="0.2">
      <c r="A39">
        <v>118</v>
      </c>
      <c r="B39">
        <v>93</v>
      </c>
      <c r="C39">
        <v>86.2</v>
      </c>
    </row>
    <row r="40" spans="1:4" x14ac:dyDescent="0.2">
      <c r="A40">
        <v>133</v>
      </c>
      <c r="B40">
        <v>94</v>
      </c>
      <c r="C40">
        <v>87</v>
      </c>
    </row>
    <row r="41" spans="1:4" x14ac:dyDescent="0.2">
      <c r="A41">
        <v>150</v>
      </c>
      <c r="B41">
        <v>97</v>
      </c>
      <c r="C41">
        <v>88</v>
      </c>
    </row>
    <row r="42" spans="1:4" x14ac:dyDescent="0.2">
      <c r="A42">
        <v>163</v>
      </c>
      <c r="B42">
        <v>97</v>
      </c>
      <c r="C42">
        <v>89</v>
      </c>
    </row>
    <row r="43" spans="1:4" x14ac:dyDescent="0.2">
      <c r="A43">
        <v>176</v>
      </c>
      <c r="B43">
        <v>99</v>
      </c>
      <c r="C43">
        <v>90.2</v>
      </c>
    </row>
    <row r="44" spans="1:4" x14ac:dyDescent="0.2">
      <c r="A44">
        <v>185</v>
      </c>
      <c r="B44">
        <v>99</v>
      </c>
      <c r="C44">
        <v>92</v>
      </c>
    </row>
    <row r="45" spans="1:4" x14ac:dyDescent="0.2">
      <c r="A45">
        <v>197</v>
      </c>
      <c r="B45">
        <v>100</v>
      </c>
      <c r="C45">
        <v>92.5</v>
      </c>
      <c r="D45" t="s">
        <v>33</v>
      </c>
    </row>
    <row r="46" spans="1:4" x14ac:dyDescent="0.2">
      <c r="A46">
        <v>204</v>
      </c>
      <c r="B46">
        <v>100</v>
      </c>
      <c r="C46">
        <v>93.5</v>
      </c>
    </row>
    <row r="47" spans="1:4" x14ac:dyDescent="0.2">
      <c r="A47">
        <v>209</v>
      </c>
      <c r="B47">
        <v>100</v>
      </c>
      <c r="C47">
        <v>94.5</v>
      </c>
    </row>
    <row r="48" spans="1:4" x14ac:dyDescent="0.2">
      <c r="A48">
        <v>214</v>
      </c>
      <c r="B48">
        <v>101</v>
      </c>
      <c r="C48">
        <v>95.5</v>
      </c>
    </row>
    <row r="49" spans="1:4" x14ac:dyDescent="0.2">
      <c r="A49">
        <v>226</v>
      </c>
      <c r="B49">
        <v>101</v>
      </c>
      <c r="C49">
        <v>96</v>
      </c>
      <c r="D49" t="s">
        <v>34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K112"/>
  <sheetViews>
    <sheetView topLeftCell="A60" workbookViewId="0">
      <selection activeCell="H69" sqref="H69"/>
    </sheetView>
  </sheetViews>
  <sheetFormatPr baseColWidth="10" defaultRowHeight="16" x14ac:dyDescent="0.2"/>
  <cols>
    <col min="1" max="1" width="12.83203125" bestFit="1" customWidth="1"/>
    <col min="2" max="2" width="11.5" bestFit="1" customWidth="1"/>
  </cols>
  <sheetData>
    <row r="7" spans="1:11" x14ac:dyDescent="0.2">
      <c r="A7" s="4"/>
    </row>
    <row r="8" spans="1:11" x14ac:dyDescent="0.2">
      <c r="A8" s="6" t="s">
        <v>35</v>
      </c>
      <c r="B8" s="6" t="s">
        <v>37</v>
      </c>
      <c r="C8" s="6" t="s">
        <v>39</v>
      </c>
      <c r="F8" s="3"/>
      <c r="G8" s="3"/>
      <c r="H8" s="3"/>
      <c r="I8" s="3"/>
      <c r="J8" s="2"/>
      <c r="K8" s="2"/>
    </row>
    <row r="9" spans="1:11" x14ac:dyDescent="0.2">
      <c r="A9" s="6" t="s">
        <v>36</v>
      </c>
      <c r="B9" s="6" t="s">
        <v>36</v>
      </c>
      <c r="C9" s="6" t="s">
        <v>38</v>
      </c>
      <c r="F9" s="3"/>
      <c r="G9" s="3"/>
      <c r="H9" s="3"/>
      <c r="I9" s="3"/>
      <c r="J9" s="2"/>
      <c r="K9" s="2"/>
    </row>
    <row r="10" spans="1:11" x14ac:dyDescent="0.2">
      <c r="A10" s="5">
        <v>0</v>
      </c>
      <c r="B10" s="5">
        <v>0</v>
      </c>
      <c r="C10" s="5">
        <v>1</v>
      </c>
    </row>
    <row r="11" spans="1:11" x14ac:dyDescent="0.2">
      <c r="A11" s="5">
        <v>1</v>
      </c>
      <c r="B11" s="5">
        <v>1.3</v>
      </c>
      <c r="C11" s="5">
        <v>0.99812999999999996</v>
      </c>
    </row>
    <row r="12" spans="1:11" x14ac:dyDescent="0.2">
      <c r="A12" s="5">
        <v>2</v>
      </c>
      <c r="B12" s="5">
        <v>2.5</v>
      </c>
      <c r="C12" s="5">
        <v>0.99629000000000001</v>
      </c>
    </row>
    <row r="13" spans="1:11" x14ac:dyDescent="0.2">
      <c r="A13" s="5">
        <v>3</v>
      </c>
      <c r="B13" s="5">
        <v>3.8</v>
      </c>
      <c r="C13" s="5">
        <v>0.99451000000000001</v>
      </c>
    </row>
    <row r="14" spans="1:11" x14ac:dyDescent="0.2">
      <c r="A14" s="5">
        <v>4</v>
      </c>
      <c r="B14" s="5">
        <v>5</v>
      </c>
      <c r="C14" s="5">
        <v>0.99278999999999995</v>
      </c>
    </row>
    <row r="15" spans="1:11" x14ac:dyDescent="0.2">
      <c r="A15" s="5">
        <v>5</v>
      </c>
      <c r="B15" s="5">
        <v>6.2</v>
      </c>
      <c r="C15" s="5">
        <v>0.99112999999999996</v>
      </c>
    </row>
    <row r="16" spans="1:11" x14ac:dyDescent="0.2">
      <c r="A16" s="5">
        <v>6</v>
      </c>
      <c r="B16" s="5">
        <v>7.5</v>
      </c>
      <c r="C16" s="5">
        <v>0.98955000000000004</v>
      </c>
    </row>
    <row r="17" spans="1:3" x14ac:dyDescent="0.2">
      <c r="A17" s="5">
        <v>7</v>
      </c>
      <c r="B17" s="5">
        <v>8.6999999999999993</v>
      </c>
      <c r="C17" s="5">
        <v>0.98802000000000001</v>
      </c>
    </row>
    <row r="18" spans="1:3" x14ac:dyDescent="0.2">
      <c r="A18" s="5">
        <v>8</v>
      </c>
      <c r="B18" s="5">
        <v>10</v>
      </c>
      <c r="C18" s="5">
        <v>0.98653000000000002</v>
      </c>
    </row>
    <row r="19" spans="1:3" x14ac:dyDescent="0.2">
      <c r="A19" s="5">
        <v>9</v>
      </c>
      <c r="B19" s="5">
        <v>11.2</v>
      </c>
      <c r="C19" s="5">
        <v>0.98504999999999998</v>
      </c>
    </row>
    <row r="20" spans="1:3" x14ac:dyDescent="0.2">
      <c r="A20" s="5">
        <v>10</v>
      </c>
      <c r="B20" s="5">
        <v>12.4</v>
      </c>
      <c r="C20" s="5">
        <v>0.98360999999999998</v>
      </c>
    </row>
    <row r="21" spans="1:3" x14ac:dyDescent="0.2">
      <c r="A21" s="5">
        <v>11</v>
      </c>
      <c r="B21" s="5">
        <v>13.6</v>
      </c>
      <c r="C21" s="5">
        <v>0.98221000000000003</v>
      </c>
    </row>
    <row r="22" spans="1:3" x14ac:dyDescent="0.2">
      <c r="A22" s="5">
        <v>12</v>
      </c>
      <c r="B22" s="5">
        <v>14.8</v>
      </c>
      <c r="C22" s="5">
        <v>0.98084000000000005</v>
      </c>
    </row>
    <row r="23" spans="1:3" x14ac:dyDescent="0.2">
      <c r="A23" s="5">
        <v>13</v>
      </c>
      <c r="B23" s="5">
        <v>16.100000000000001</v>
      </c>
      <c r="C23" s="5">
        <v>0.97948000000000002</v>
      </c>
    </row>
    <row r="24" spans="1:3" x14ac:dyDescent="0.2">
      <c r="A24" s="5">
        <v>14</v>
      </c>
      <c r="B24" s="5">
        <v>17.3</v>
      </c>
      <c r="C24" s="5">
        <v>0.97816000000000003</v>
      </c>
    </row>
    <row r="25" spans="1:3" x14ac:dyDescent="0.2">
      <c r="A25" s="5">
        <v>15</v>
      </c>
      <c r="B25" s="5">
        <v>18.5</v>
      </c>
      <c r="C25" s="5">
        <v>0.97687000000000002</v>
      </c>
    </row>
    <row r="26" spans="1:3" x14ac:dyDescent="0.2">
      <c r="A26" s="5">
        <v>16</v>
      </c>
      <c r="B26" s="5">
        <v>19.7</v>
      </c>
      <c r="C26" s="5">
        <v>0.97560000000000002</v>
      </c>
    </row>
    <row r="27" spans="1:3" x14ac:dyDescent="0.2">
      <c r="A27" s="5">
        <v>17</v>
      </c>
      <c r="B27" s="5">
        <v>20.9</v>
      </c>
      <c r="C27" s="5">
        <v>0.97431000000000001</v>
      </c>
    </row>
    <row r="28" spans="1:3" x14ac:dyDescent="0.2">
      <c r="A28" s="5">
        <v>18</v>
      </c>
      <c r="B28" s="5">
        <v>22.1</v>
      </c>
      <c r="C28" s="5">
        <v>0.97301000000000004</v>
      </c>
    </row>
    <row r="29" spans="1:3" x14ac:dyDescent="0.2">
      <c r="A29" s="5">
        <v>19</v>
      </c>
      <c r="B29" s="5">
        <v>23.3</v>
      </c>
      <c r="C29" s="5">
        <v>0.97169000000000005</v>
      </c>
    </row>
    <row r="30" spans="1:3" x14ac:dyDescent="0.2">
      <c r="A30" s="5">
        <v>20</v>
      </c>
      <c r="B30" s="5">
        <v>24.5</v>
      </c>
      <c r="C30" s="5">
        <v>0.97036</v>
      </c>
    </row>
    <row r="31" spans="1:3" x14ac:dyDescent="0.2">
      <c r="A31" s="5">
        <v>21</v>
      </c>
      <c r="B31" s="5">
        <v>25.7</v>
      </c>
      <c r="C31" s="5">
        <v>0.96901000000000004</v>
      </c>
    </row>
    <row r="32" spans="1:3" x14ac:dyDescent="0.2">
      <c r="A32" s="5">
        <v>22</v>
      </c>
      <c r="B32" s="5">
        <v>26.9</v>
      </c>
      <c r="C32" s="5">
        <v>0.96762999999999999</v>
      </c>
    </row>
    <row r="33" spans="1:3" x14ac:dyDescent="0.2">
      <c r="A33" s="5">
        <v>23</v>
      </c>
      <c r="B33" s="5">
        <v>28.1</v>
      </c>
      <c r="C33" s="5">
        <v>0.96623999999999999</v>
      </c>
    </row>
    <row r="34" spans="1:3" x14ac:dyDescent="0.2">
      <c r="A34" s="5">
        <v>24</v>
      </c>
      <c r="B34" s="5">
        <v>29.2</v>
      </c>
      <c r="C34" s="5">
        <v>0.96482999999999997</v>
      </c>
    </row>
    <row r="35" spans="1:3" x14ac:dyDescent="0.2">
      <c r="A35" s="5">
        <v>25</v>
      </c>
      <c r="B35" s="5">
        <v>30.4</v>
      </c>
      <c r="C35" s="5">
        <v>0.96338999999999997</v>
      </c>
    </row>
    <row r="36" spans="1:3" x14ac:dyDescent="0.2">
      <c r="A36" s="5">
        <v>26</v>
      </c>
      <c r="B36" s="5">
        <v>31.6</v>
      </c>
      <c r="C36" s="5">
        <v>0.96189999999999998</v>
      </c>
    </row>
    <row r="37" spans="1:3" x14ac:dyDescent="0.2">
      <c r="A37" s="5">
        <v>27</v>
      </c>
      <c r="B37" s="5">
        <v>32.700000000000003</v>
      </c>
      <c r="C37" s="5">
        <v>0.96036999999999995</v>
      </c>
    </row>
    <row r="38" spans="1:3" x14ac:dyDescent="0.2">
      <c r="A38" s="5">
        <v>28</v>
      </c>
      <c r="B38" s="5">
        <v>33.9</v>
      </c>
      <c r="C38" s="5">
        <v>0.95879999999999999</v>
      </c>
    </row>
    <row r="39" spans="1:3" x14ac:dyDescent="0.2">
      <c r="A39" s="5">
        <v>29</v>
      </c>
      <c r="B39" s="5">
        <v>35.1</v>
      </c>
      <c r="C39" s="5">
        <v>0.95716999999999997</v>
      </c>
    </row>
    <row r="40" spans="1:3" x14ac:dyDescent="0.2">
      <c r="A40" s="5">
        <v>30</v>
      </c>
      <c r="B40" s="5">
        <v>36.200000000000003</v>
      </c>
      <c r="C40" s="5">
        <v>0.95550999999999997</v>
      </c>
    </row>
    <row r="41" spans="1:3" x14ac:dyDescent="0.2">
      <c r="A41" s="5">
        <v>31</v>
      </c>
      <c r="B41" s="5">
        <v>37.4</v>
      </c>
      <c r="C41" s="5">
        <v>0.95381000000000005</v>
      </c>
    </row>
    <row r="42" spans="1:3" x14ac:dyDescent="0.2">
      <c r="A42" s="5">
        <v>32</v>
      </c>
      <c r="B42" s="5">
        <v>38.5</v>
      </c>
      <c r="C42" s="5">
        <v>0.95206999999999997</v>
      </c>
    </row>
    <row r="43" spans="1:3" x14ac:dyDescent="0.2">
      <c r="A43" s="5">
        <v>33</v>
      </c>
      <c r="B43" s="5">
        <v>39.6</v>
      </c>
      <c r="C43" s="5">
        <v>0.95028000000000001</v>
      </c>
    </row>
    <row r="44" spans="1:3" x14ac:dyDescent="0.2">
      <c r="A44" s="5">
        <v>34</v>
      </c>
      <c r="B44" s="5">
        <v>40.700000000000003</v>
      </c>
      <c r="C44" s="5">
        <v>0.94847000000000004</v>
      </c>
    </row>
    <row r="45" spans="1:3" x14ac:dyDescent="0.2">
      <c r="A45" s="5">
        <v>35</v>
      </c>
      <c r="B45" s="5">
        <v>41.9</v>
      </c>
      <c r="C45" s="5">
        <v>0.94662000000000002</v>
      </c>
    </row>
    <row r="46" spans="1:3" x14ac:dyDescent="0.2">
      <c r="A46" s="5">
        <v>36</v>
      </c>
      <c r="B46" s="5">
        <v>43</v>
      </c>
      <c r="C46" s="5">
        <v>0.94472999999999996</v>
      </c>
    </row>
    <row r="47" spans="1:3" x14ac:dyDescent="0.2">
      <c r="A47" s="5">
        <v>37</v>
      </c>
      <c r="B47" s="5">
        <v>44.1</v>
      </c>
      <c r="C47" s="5">
        <v>0.94281000000000004</v>
      </c>
    </row>
    <row r="48" spans="1:3" x14ac:dyDescent="0.2">
      <c r="A48" s="5">
        <v>38</v>
      </c>
      <c r="B48" s="5">
        <v>45.2</v>
      </c>
      <c r="C48" s="5">
        <v>0.94086000000000003</v>
      </c>
    </row>
    <row r="49" spans="1:3" x14ac:dyDescent="0.2">
      <c r="A49" s="5">
        <v>39</v>
      </c>
      <c r="B49" s="5">
        <v>46.3</v>
      </c>
      <c r="C49" s="5">
        <v>0.93886000000000003</v>
      </c>
    </row>
    <row r="50" spans="1:3" x14ac:dyDescent="0.2">
      <c r="A50" s="5">
        <v>40</v>
      </c>
      <c r="B50" s="5">
        <v>47.4</v>
      </c>
      <c r="C50" s="5">
        <v>0.93684000000000001</v>
      </c>
    </row>
    <row r="51" spans="1:3" x14ac:dyDescent="0.2">
      <c r="A51" s="5">
        <v>41</v>
      </c>
      <c r="B51" s="5">
        <v>48.43</v>
      </c>
      <c r="C51" s="5">
        <v>0.93479000000000001</v>
      </c>
    </row>
    <row r="52" spans="1:3" x14ac:dyDescent="0.2">
      <c r="A52" s="5">
        <v>42</v>
      </c>
      <c r="B52" s="5">
        <v>49.51</v>
      </c>
      <c r="C52" s="5">
        <v>0.93271999999999999</v>
      </c>
    </row>
    <row r="53" spans="1:3" x14ac:dyDescent="0.2">
      <c r="A53" s="5">
        <v>43</v>
      </c>
      <c r="B53" s="5">
        <v>50.6</v>
      </c>
      <c r="C53" s="5">
        <v>0.93062</v>
      </c>
    </row>
    <row r="54" spans="1:3" x14ac:dyDescent="0.2">
      <c r="A54" s="5">
        <v>44</v>
      </c>
      <c r="B54" s="5">
        <v>51.6</v>
      </c>
      <c r="C54" s="5">
        <v>0.92849000000000004</v>
      </c>
    </row>
    <row r="55" spans="1:3" x14ac:dyDescent="0.2">
      <c r="A55" s="5">
        <v>45</v>
      </c>
      <c r="B55" s="5">
        <v>52.6</v>
      </c>
      <c r="C55" s="5">
        <v>0.92635999999999996</v>
      </c>
    </row>
    <row r="56" spans="1:3" x14ac:dyDescent="0.2">
      <c r="A56" s="5">
        <v>46</v>
      </c>
      <c r="B56" s="5">
        <v>53.7</v>
      </c>
      <c r="C56" s="5">
        <v>0.92420999999999998</v>
      </c>
    </row>
    <row r="57" spans="1:3" x14ac:dyDescent="0.2">
      <c r="A57" s="5">
        <v>47</v>
      </c>
      <c r="B57" s="5">
        <v>54.7</v>
      </c>
      <c r="C57" s="5">
        <v>0.92203999999999997</v>
      </c>
    </row>
    <row r="58" spans="1:3" x14ac:dyDescent="0.2">
      <c r="A58" s="5">
        <v>48</v>
      </c>
      <c r="B58" s="5">
        <v>55.8</v>
      </c>
      <c r="C58" s="5">
        <v>0.91986000000000001</v>
      </c>
    </row>
    <row r="59" spans="1:3" x14ac:dyDescent="0.2">
      <c r="A59" s="5">
        <v>49</v>
      </c>
      <c r="B59" s="5">
        <v>56.8</v>
      </c>
      <c r="C59" s="5">
        <v>0.91766000000000003</v>
      </c>
    </row>
    <row r="60" spans="1:3" x14ac:dyDescent="0.2">
      <c r="A60" s="5">
        <v>50</v>
      </c>
      <c r="B60" s="5">
        <v>57.8</v>
      </c>
      <c r="C60" s="5">
        <v>0.91546000000000005</v>
      </c>
    </row>
    <row r="61" spans="1:3" x14ac:dyDescent="0.2">
      <c r="A61" s="5">
        <v>51</v>
      </c>
      <c r="B61" s="5">
        <v>58.8</v>
      </c>
      <c r="C61" s="5">
        <v>0.91322000000000003</v>
      </c>
    </row>
    <row r="62" spans="1:3" x14ac:dyDescent="0.2">
      <c r="A62" s="5">
        <v>52</v>
      </c>
      <c r="B62" s="5">
        <v>59.8</v>
      </c>
      <c r="C62" s="5">
        <v>0.91096999999999995</v>
      </c>
    </row>
    <row r="63" spans="1:3" x14ac:dyDescent="0.2">
      <c r="A63" s="5">
        <v>53</v>
      </c>
      <c r="B63" s="5">
        <v>60.8</v>
      </c>
      <c r="C63" s="5">
        <v>0.90871999999999997</v>
      </c>
    </row>
    <row r="64" spans="1:3" x14ac:dyDescent="0.2">
      <c r="A64" s="5">
        <v>54</v>
      </c>
      <c r="B64" s="5">
        <v>61.8</v>
      </c>
      <c r="C64" s="5">
        <v>0.90644999999999998</v>
      </c>
    </row>
    <row r="65" spans="1:3" x14ac:dyDescent="0.2">
      <c r="A65" s="5">
        <v>55</v>
      </c>
      <c r="B65" s="5">
        <v>62.8</v>
      </c>
      <c r="C65" s="5">
        <v>0.90417999999999998</v>
      </c>
    </row>
    <row r="66" spans="1:3" x14ac:dyDescent="0.2">
      <c r="A66" s="5">
        <v>56</v>
      </c>
      <c r="B66" s="5">
        <v>63.8</v>
      </c>
      <c r="C66" s="5">
        <v>0.90190999999999999</v>
      </c>
    </row>
    <row r="67" spans="1:3" x14ac:dyDescent="0.2">
      <c r="A67" s="5">
        <v>57</v>
      </c>
      <c r="B67" s="5">
        <v>64.8</v>
      </c>
      <c r="C67" s="5">
        <v>0.89961999999999998</v>
      </c>
    </row>
    <row r="68" spans="1:3" x14ac:dyDescent="0.2">
      <c r="A68" s="5">
        <v>58</v>
      </c>
      <c r="B68" s="5">
        <v>65.8</v>
      </c>
      <c r="C68" s="5">
        <v>0.89732999999999996</v>
      </c>
    </row>
    <row r="69" spans="1:3" x14ac:dyDescent="0.2">
      <c r="A69" s="5">
        <v>59</v>
      </c>
      <c r="B69" s="5">
        <v>66.8</v>
      </c>
      <c r="C69" s="5">
        <v>0.89502000000000004</v>
      </c>
    </row>
    <row r="70" spans="1:3" x14ac:dyDescent="0.2">
      <c r="A70" s="5">
        <v>60</v>
      </c>
      <c r="B70" s="5">
        <v>67.7</v>
      </c>
      <c r="C70" s="5">
        <v>0.89271</v>
      </c>
    </row>
    <row r="71" spans="1:3" x14ac:dyDescent="0.2">
      <c r="A71" s="5">
        <v>61</v>
      </c>
      <c r="B71" s="5">
        <v>68.599999999999994</v>
      </c>
      <c r="C71" s="5">
        <v>0.89039999999999997</v>
      </c>
    </row>
    <row r="72" spans="1:3" x14ac:dyDescent="0.2">
      <c r="A72" s="5">
        <v>62</v>
      </c>
      <c r="B72" s="5">
        <v>69.599999999999994</v>
      </c>
      <c r="C72" s="5">
        <v>0.88807000000000003</v>
      </c>
    </row>
    <row r="73" spans="1:3" x14ac:dyDescent="0.2">
      <c r="A73" s="5">
        <v>63</v>
      </c>
      <c r="B73" s="5">
        <v>70.5</v>
      </c>
      <c r="C73" s="5">
        <v>0.88573999999999997</v>
      </c>
    </row>
    <row r="74" spans="1:3" x14ac:dyDescent="0.2">
      <c r="A74" s="5">
        <v>64</v>
      </c>
      <c r="B74" s="5">
        <v>71.5</v>
      </c>
      <c r="C74" s="5">
        <v>0.88339000000000001</v>
      </c>
    </row>
    <row r="75" spans="1:3" x14ac:dyDescent="0.2">
      <c r="A75" s="5">
        <v>65</v>
      </c>
      <c r="B75" s="5">
        <v>72.400000000000006</v>
      </c>
      <c r="C75" s="5">
        <v>0.88104000000000005</v>
      </c>
    </row>
    <row r="76" spans="1:3" x14ac:dyDescent="0.2">
      <c r="A76" s="5">
        <v>66</v>
      </c>
      <c r="B76" s="5">
        <v>73.3</v>
      </c>
      <c r="C76" s="5">
        <v>0.87868999999999997</v>
      </c>
    </row>
    <row r="77" spans="1:3" x14ac:dyDescent="0.2">
      <c r="A77" s="5">
        <v>67</v>
      </c>
      <c r="B77" s="5">
        <v>74.2</v>
      </c>
      <c r="C77" s="5">
        <v>0.87631999999999999</v>
      </c>
    </row>
    <row r="78" spans="1:3" x14ac:dyDescent="0.2">
      <c r="A78" s="5">
        <v>68</v>
      </c>
      <c r="B78" s="5">
        <v>75.099999999999994</v>
      </c>
      <c r="C78" s="5">
        <v>0.87395999999999996</v>
      </c>
    </row>
    <row r="79" spans="1:3" x14ac:dyDescent="0.2">
      <c r="A79" s="5">
        <v>69</v>
      </c>
      <c r="B79" s="5">
        <v>76</v>
      </c>
      <c r="C79" s="5">
        <v>0.87158000000000002</v>
      </c>
    </row>
    <row r="80" spans="1:3" x14ac:dyDescent="0.2">
      <c r="A80" s="5">
        <v>70</v>
      </c>
      <c r="B80" s="5">
        <v>76.900000000000006</v>
      </c>
      <c r="C80" s="5">
        <v>0.86919999999999997</v>
      </c>
    </row>
    <row r="81" spans="1:3" x14ac:dyDescent="0.2">
      <c r="A81" s="5">
        <v>71</v>
      </c>
      <c r="B81" s="5">
        <v>77.8</v>
      </c>
      <c r="C81" s="5">
        <v>0.86680000000000001</v>
      </c>
    </row>
    <row r="82" spans="1:3" x14ac:dyDescent="0.2">
      <c r="A82" s="5">
        <v>72</v>
      </c>
      <c r="B82" s="5">
        <v>78.599999999999994</v>
      </c>
      <c r="C82" s="5">
        <v>0.86439999999999995</v>
      </c>
    </row>
    <row r="83" spans="1:3" x14ac:dyDescent="0.2">
      <c r="A83" s="5">
        <v>73</v>
      </c>
      <c r="B83" s="5">
        <v>79.5</v>
      </c>
      <c r="C83" s="5">
        <v>0.86199999999999999</v>
      </c>
    </row>
    <row r="84" spans="1:3" x14ac:dyDescent="0.2">
      <c r="A84" s="5">
        <v>74</v>
      </c>
      <c r="B84" s="5">
        <v>80.400000000000006</v>
      </c>
      <c r="C84" s="5">
        <v>0.85958000000000001</v>
      </c>
    </row>
    <row r="85" spans="1:3" x14ac:dyDescent="0.2">
      <c r="A85" s="5">
        <v>75</v>
      </c>
      <c r="B85" s="5">
        <v>81.2</v>
      </c>
      <c r="C85" s="5">
        <v>0.85716000000000003</v>
      </c>
    </row>
    <row r="86" spans="1:3" x14ac:dyDescent="0.2">
      <c r="A86" s="5">
        <v>76</v>
      </c>
      <c r="B86" s="5">
        <v>82.1</v>
      </c>
      <c r="C86" s="5">
        <v>0.85472999999999999</v>
      </c>
    </row>
    <row r="87" spans="1:3" x14ac:dyDescent="0.2">
      <c r="A87" s="5">
        <v>77</v>
      </c>
      <c r="B87" s="5">
        <v>83</v>
      </c>
      <c r="C87" s="5">
        <v>0.85229999999999995</v>
      </c>
    </row>
    <row r="88" spans="1:3" x14ac:dyDescent="0.2">
      <c r="A88" s="5">
        <v>78</v>
      </c>
      <c r="B88" s="5">
        <v>83.8</v>
      </c>
      <c r="C88" s="5">
        <v>0.84984999999999999</v>
      </c>
    </row>
    <row r="89" spans="1:3" x14ac:dyDescent="0.2">
      <c r="A89" s="5">
        <v>79</v>
      </c>
      <c r="B89" s="5">
        <v>84.6</v>
      </c>
      <c r="C89" s="5">
        <v>0.84740000000000004</v>
      </c>
    </row>
    <row r="90" spans="1:3" x14ac:dyDescent="0.2">
      <c r="A90" s="5">
        <v>80</v>
      </c>
      <c r="B90" s="5">
        <v>85.4</v>
      </c>
      <c r="C90" s="5">
        <v>0.84494000000000002</v>
      </c>
    </row>
    <row r="91" spans="1:3" x14ac:dyDescent="0.2">
      <c r="A91" s="5">
        <v>81</v>
      </c>
      <c r="B91" s="5">
        <v>86.2</v>
      </c>
      <c r="C91" s="5">
        <v>0.84245000000000003</v>
      </c>
    </row>
    <row r="92" spans="1:3" x14ac:dyDescent="0.2">
      <c r="A92" s="5">
        <v>82</v>
      </c>
      <c r="B92" s="5">
        <v>87.1</v>
      </c>
      <c r="C92" s="5">
        <v>0.83996999999999999</v>
      </c>
    </row>
    <row r="93" spans="1:3" x14ac:dyDescent="0.2">
      <c r="A93" s="5">
        <v>83</v>
      </c>
      <c r="B93" s="5">
        <v>87.9</v>
      </c>
      <c r="C93" s="5">
        <v>0.83747000000000005</v>
      </c>
    </row>
    <row r="94" spans="1:3" x14ac:dyDescent="0.2">
      <c r="A94" s="5">
        <v>84</v>
      </c>
      <c r="B94" s="5">
        <v>88.7</v>
      </c>
      <c r="C94" s="5">
        <v>0.83496000000000004</v>
      </c>
    </row>
    <row r="95" spans="1:3" x14ac:dyDescent="0.2">
      <c r="A95" s="5">
        <v>85</v>
      </c>
      <c r="B95" s="5">
        <v>89.5</v>
      </c>
      <c r="C95" s="5">
        <v>0.83242000000000005</v>
      </c>
    </row>
    <row r="96" spans="1:3" x14ac:dyDescent="0.2">
      <c r="A96" s="5">
        <v>86</v>
      </c>
      <c r="B96" s="5">
        <v>90.2</v>
      </c>
      <c r="C96" s="5">
        <v>0.82987</v>
      </c>
    </row>
    <row r="97" spans="1:6" x14ac:dyDescent="0.2">
      <c r="A97" s="5">
        <v>87</v>
      </c>
      <c r="B97" s="5">
        <v>91</v>
      </c>
      <c r="C97" s="5">
        <v>0.82728999999999997</v>
      </c>
    </row>
    <row r="98" spans="1:6" x14ac:dyDescent="0.2">
      <c r="A98" s="5">
        <v>88</v>
      </c>
      <c r="B98" s="5">
        <v>91.8</v>
      </c>
      <c r="C98" s="5">
        <v>0.82469000000000003</v>
      </c>
    </row>
    <row r="99" spans="1:6" x14ac:dyDescent="0.2">
      <c r="A99" s="5">
        <v>89</v>
      </c>
      <c r="B99" s="5">
        <v>92.5</v>
      </c>
      <c r="C99" s="5">
        <v>0.82206999999999997</v>
      </c>
    </row>
    <row r="100" spans="1:6" x14ac:dyDescent="0.2">
      <c r="A100" s="5">
        <v>90</v>
      </c>
      <c r="B100" s="5">
        <v>93.2</v>
      </c>
      <c r="C100" s="5">
        <v>0.81942000000000004</v>
      </c>
    </row>
    <row r="101" spans="1:6" x14ac:dyDescent="0.2">
      <c r="A101" s="5">
        <v>91</v>
      </c>
      <c r="B101" s="5">
        <v>94</v>
      </c>
      <c r="C101" s="5">
        <v>0.81674000000000002</v>
      </c>
    </row>
    <row r="102" spans="1:6" x14ac:dyDescent="0.2">
      <c r="A102" s="5">
        <v>92</v>
      </c>
      <c r="B102" s="5">
        <v>94.7</v>
      </c>
      <c r="C102" s="5">
        <v>0.81401000000000001</v>
      </c>
    </row>
    <row r="103" spans="1:6" x14ac:dyDescent="0.2">
      <c r="A103" s="5">
        <v>93</v>
      </c>
      <c r="B103" s="5">
        <v>95.4</v>
      </c>
      <c r="C103" s="5">
        <v>0.81127000000000005</v>
      </c>
    </row>
    <row r="104" spans="1:6" x14ac:dyDescent="0.2">
      <c r="A104" s="5">
        <v>94</v>
      </c>
      <c r="B104" s="5">
        <v>96.1</v>
      </c>
      <c r="C104" s="5">
        <v>0.80847999999999998</v>
      </c>
    </row>
    <row r="105" spans="1:6" x14ac:dyDescent="0.2">
      <c r="A105" s="5">
        <v>95</v>
      </c>
      <c r="B105" s="5">
        <v>96.7</v>
      </c>
      <c r="C105" s="5">
        <v>0.80567</v>
      </c>
    </row>
    <row r="106" spans="1:6" x14ac:dyDescent="0.2">
      <c r="A106" s="5">
        <v>96</v>
      </c>
      <c r="B106" s="5">
        <v>97.4</v>
      </c>
      <c r="C106" s="5">
        <v>0.80279999999999996</v>
      </c>
    </row>
    <row r="107" spans="1:6" x14ac:dyDescent="0.2">
      <c r="A107" s="5">
        <v>97</v>
      </c>
      <c r="B107" s="5">
        <v>98.1</v>
      </c>
      <c r="C107" s="5">
        <v>0.79988000000000004</v>
      </c>
    </row>
    <row r="108" spans="1:6" x14ac:dyDescent="0.2">
      <c r="A108" s="5">
        <v>98</v>
      </c>
      <c r="B108" s="5">
        <v>98.7</v>
      </c>
      <c r="C108" s="5">
        <v>0.79688000000000003</v>
      </c>
    </row>
    <row r="109" spans="1:6" x14ac:dyDescent="0.2">
      <c r="A109" s="5">
        <v>99</v>
      </c>
      <c r="B109" s="5">
        <v>99.3</v>
      </c>
      <c r="C109" s="5">
        <v>0.79383000000000004</v>
      </c>
    </row>
    <row r="110" spans="1:6" x14ac:dyDescent="0.2">
      <c r="A110" s="5">
        <v>100</v>
      </c>
      <c r="B110" s="5">
        <v>100</v>
      </c>
      <c r="C110" s="5">
        <v>0.79074</v>
      </c>
    </row>
    <row r="111" spans="1:6" x14ac:dyDescent="0.2">
      <c r="A111" s="5"/>
      <c r="B111" s="5"/>
      <c r="F111" s="5"/>
    </row>
    <row r="112" spans="1:6" x14ac:dyDescent="0.2">
      <c r="A112" s="5"/>
      <c r="B112" s="5"/>
      <c r="F112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3:I33"/>
  <sheetViews>
    <sheetView tabSelected="1" workbookViewId="0">
      <selection activeCell="F11" sqref="F11"/>
    </sheetView>
  </sheetViews>
  <sheetFormatPr baseColWidth="10" defaultRowHeight="16" x14ac:dyDescent="0.2"/>
  <cols>
    <col min="8" max="8" width="12.1640625" bestFit="1" customWidth="1"/>
    <col min="9" max="9" width="12.83203125" bestFit="1" customWidth="1"/>
  </cols>
  <sheetData>
    <row r="13" spans="3:7" ht="21" x14ac:dyDescent="0.25">
      <c r="C13" s="8" t="s">
        <v>47</v>
      </c>
      <c r="D13" s="14">
        <v>1.5307217187141385E-2</v>
      </c>
      <c r="E13" t="s">
        <v>51</v>
      </c>
    </row>
    <row r="14" spans="3:7" ht="21" x14ac:dyDescent="0.25">
      <c r="C14" s="8" t="s">
        <v>48</v>
      </c>
      <c r="D14" s="13">
        <v>21</v>
      </c>
    </row>
    <row r="15" spans="3:7" ht="21" x14ac:dyDescent="0.25">
      <c r="C15" s="8" t="s">
        <v>49</v>
      </c>
      <c r="D15" s="12">
        <f>C21+C33+D33+E33+F33+G33+H33+I33</f>
        <v>995.12196174493783</v>
      </c>
      <c r="F15" s="13">
        <f>(124.6-63.4)/61.5*1000</f>
        <v>995.12195121951208</v>
      </c>
      <c r="G15">
        <f>ABS(D15-F15)</f>
        <v>1.0525425750529394E-5</v>
      </c>
    </row>
    <row r="20" spans="2:9" x14ac:dyDescent="0.2">
      <c r="C20" t="s">
        <v>40</v>
      </c>
      <c r="D20" t="s">
        <v>41</v>
      </c>
      <c r="E20" t="s">
        <v>42</v>
      </c>
      <c r="F20" t="s">
        <v>43</v>
      </c>
      <c r="G20" t="s">
        <v>44</v>
      </c>
      <c r="H20" t="s">
        <v>45</v>
      </c>
      <c r="I20" t="s">
        <v>46</v>
      </c>
    </row>
    <row r="21" spans="2:9" x14ac:dyDescent="0.2">
      <c r="B21">
        <v>1</v>
      </c>
      <c r="C21" s="7">
        <v>998.20123000000001</v>
      </c>
      <c r="D21" s="7">
        <v>-0.20618512999999999</v>
      </c>
      <c r="E21" s="7">
        <v>0.169344346153008</v>
      </c>
      <c r="F21" s="7">
        <v>-1.1930130050570101E-2</v>
      </c>
      <c r="G21" s="7">
        <v>-6.8029957335037996E-4</v>
      </c>
      <c r="H21" s="7">
        <v>4.0753766756220197E-6</v>
      </c>
      <c r="I21" s="7">
        <v>-2.7880743547823999E-8</v>
      </c>
    </row>
    <row r="22" spans="2:9" x14ac:dyDescent="0.2">
      <c r="B22">
        <v>2</v>
      </c>
      <c r="C22" s="7">
        <v>-192.97694949999999</v>
      </c>
      <c r="D22" s="7">
        <v>-5.2682542000000001E-3</v>
      </c>
      <c r="E22" s="7">
        <v>-10.4691474345516</v>
      </c>
      <c r="F22" s="7">
        <v>0.25173996338034599</v>
      </c>
      <c r="G22" s="7">
        <v>1.8768377902896601E-2</v>
      </c>
      <c r="H22" s="7">
        <v>-8.76305857347111E-6</v>
      </c>
      <c r="I22" s="7">
        <v>1.3456128834933499E-8</v>
      </c>
    </row>
    <row r="23" spans="2:9" x14ac:dyDescent="0.2">
      <c r="B23">
        <v>3</v>
      </c>
      <c r="C23" s="7">
        <v>389.12389580000001</v>
      </c>
      <c r="D23" s="7">
        <v>3.6130012999999997E-5</v>
      </c>
      <c r="E23" s="7">
        <v>71.963534695465199</v>
      </c>
      <c r="F23" s="7">
        <v>-2.1705757005369901</v>
      </c>
      <c r="G23" s="7">
        <v>-0.200256181373415</v>
      </c>
      <c r="H23" s="7">
        <v>6.5150313600993601E-6</v>
      </c>
    </row>
    <row r="24" spans="2:9" x14ac:dyDescent="0.2">
      <c r="B24">
        <v>4</v>
      </c>
      <c r="C24" s="7">
        <v>-1668.1039229999999</v>
      </c>
      <c r="D24" s="7">
        <v>-3.8957702000000001E-7</v>
      </c>
      <c r="E24" s="7">
        <v>-704.74780542727899</v>
      </c>
      <c r="F24" s="7">
        <v>13.5303498884302</v>
      </c>
      <c r="G24" s="7">
        <v>1.0229929667192199</v>
      </c>
      <c r="H24" s="7">
        <v>-1.5157848369872099E-6</v>
      </c>
    </row>
    <row r="25" spans="2:9" x14ac:dyDescent="0.2">
      <c r="B25">
        <v>5</v>
      </c>
      <c r="C25" s="7">
        <v>13522.154409999999</v>
      </c>
      <c r="D25" s="7">
        <v>7.1693539999999999E-9</v>
      </c>
      <c r="E25" s="7">
        <v>3924.0904300350398</v>
      </c>
      <c r="F25" s="7">
        <v>-50.299887585470103</v>
      </c>
      <c r="G25" s="7">
        <v>-2.8956964839036301</v>
      </c>
    </row>
    <row r="26" spans="2:9" x14ac:dyDescent="0.2">
      <c r="B26">
        <v>6</v>
      </c>
      <c r="C26" s="7">
        <v>-88292.783880000003</v>
      </c>
      <c r="D26" s="7">
        <v>-9.9739230999999998E-11</v>
      </c>
      <c r="E26" s="7">
        <v>-12101.6465906874</v>
      </c>
      <c r="F26" s="7">
        <v>109.635566657757</v>
      </c>
      <c r="G26" s="7">
        <v>4.8100605843006701</v>
      </c>
    </row>
    <row r="27" spans="2:9" x14ac:dyDescent="0.2">
      <c r="B27">
        <v>7</v>
      </c>
      <c r="C27" s="7">
        <v>306287.40419999999</v>
      </c>
      <c r="E27" s="7">
        <v>22486.4655040078</v>
      </c>
      <c r="F27" s="7">
        <v>-142.275394642115</v>
      </c>
      <c r="G27" s="7">
        <v>-4.6721474407946797</v>
      </c>
    </row>
    <row r="28" spans="2:9" x14ac:dyDescent="0.2">
      <c r="B28">
        <v>8</v>
      </c>
      <c r="C28" s="7">
        <v>-613838.12340000004</v>
      </c>
      <c r="E28" s="7">
        <v>-26055.629821881601</v>
      </c>
      <c r="F28" s="7">
        <v>108.043594285623</v>
      </c>
      <c r="G28" s="7">
        <v>2.4580431059034602</v>
      </c>
    </row>
    <row r="29" spans="2:9" x14ac:dyDescent="0.2">
      <c r="B29">
        <v>9</v>
      </c>
      <c r="C29" s="7">
        <v>747017.29980000004</v>
      </c>
      <c r="E29" s="7">
        <v>18523.739220694599</v>
      </c>
      <c r="F29" s="7">
        <v>-44.141532368173898</v>
      </c>
      <c r="G29" s="7">
        <v>-0.54112276214368105</v>
      </c>
    </row>
    <row r="30" spans="2:9" x14ac:dyDescent="0.2">
      <c r="B30">
        <v>10</v>
      </c>
      <c r="C30" s="7">
        <v>-547846.13540000003</v>
      </c>
      <c r="E30" s="7">
        <v>-7420.2014334301302</v>
      </c>
      <c r="F30" s="7">
        <v>7.44297153018878</v>
      </c>
    </row>
    <row r="31" spans="2:9" x14ac:dyDescent="0.2">
      <c r="B31">
        <v>11</v>
      </c>
      <c r="C31" s="7">
        <v>223446.03339999999</v>
      </c>
      <c r="E31" s="7">
        <v>1285.6178419989701</v>
      </c>
    </row>
    <row r="32" spans="2:9" x14ac:dyDescent="0.2">
      <c r="B32">
        <v>12</v>
      </c>
      <c r="C32" s="7">
        <v>-39032.85426</v>
      </c>
    </row>
    <row r="33" spans="2:9" x14ac:dyDescent="0.2">
      <c r="B33" s="9" t="s">
        <v>50</v>
      </c>
      <c r="C33" s="10">
        <f>(C22*D13)+(C23*(D13^2))+(C24*(D13^3))+(C25*(D13^4))+(C26*(D13^5))+(C27*(D13^6))+(C28*(D13^7))+(C29*(D13^8))+(C30*(D13^9))+(C31*(D13^10))+(C32*(D13^11))</f>
        <v>-2.8680750010315177</v>
      </c>
      <c r="D33" s="11">
        <f>(D21*(D14-20))+(D22*((D14-20)^2))+(D23*((D14-20)^3))+(D24*((D14-20)^4))+(D25*((D14-20)^5))+(D26*((D14-20)^6))</f>
        <v>-0.21141763669440522</v>
      </c>
      <c r="E33" s="11">
        <f>(E21*D13*(D14-20))+(E22*D13^2*(D14-20))+(E23*D13^3*(D14-20))+(E24*D13^4*(D14-20))+(E25*D13^5*(D14-20))+(E26*D13^6*(D14-20))+(E27*D13^7*(D14-20))+(E28*D13^8*(D14-20))+(E29*D13^9*(D14-20))+(E30*D13^10*(D14-20))+(E31*D13^11*(D14-20))</f>
        <v>3.6171786603191887E-4</v>
      </c>
      <c r="F33" s="11">
        <f>(F21*D13*((D14-20)^2))+(F22*D13^2*((D14-20)^2))+(F23*D13^3*((D14-20)^2))+(F24*D13^4*((D14-20)^2))+(F25*D13^5*((D14-20)^2))+(F26*D13^6*((D14-20)^2))+(F27*D13^7*((D14-20)^2))+(F28*D13^8*((D14-20)^2))+(F29*D13^9*((D14-20)^2))+(F30*D13^10*((D14-20)^2))</f>
        <v>-1.3071481651744438E-4</v>
      </c>
      <c r="G33" s="11">
        <f>(G21*D13*((D14-20)^3))+(G22*D13^2*((D14-20)^3))+(G23*D13^3*((D14-20)^3))+(G24*D13^4*((D14-20)^3))+(G25*D13^5*((D14-20)^3))+(G26*D13^6*((D14-20)^3))+(G27*D13^7*((D14-20)^3))+(G28*D13^8*((D14-20)^3))+(G29*D13^9*((D14-20)^3))</f>
        <v>-6.6803148388795481E-6</v>
      </c>
      <c r="H33" s="11">
        <f>(H21*D13*((D14-20)^4))+(H22*D13^2*((D14-20)^4))+(H23*D13^3*((D14-20)^4))+(H24*D13^4*((D14-20)^4))</f>
        <v>6.0352679673374925E-8</v>
      </c>
      <c r="I33" s="11">
        <f>(I21*D13*((D14-20)^5))+(I22*D13^2*((D14-20)^5))</f>
        <v>-4.2362367919442316E-10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13 April 2018</vt:lpstr>
      <vt:lpstr>14 April 2018</vt:lpstr>
      <vt:lpstr>Rho 20C</vt:lpstr>
      <vt:lpstr>Rho calculator</vt:lpstr>
      <vt:lpstr>Blad4</vt:lpstr>
      <vt:lpstr>Blad5</vt:lpstr>
      <vt:lpstr>Blad6</vt:lpstr>
      <vt:lpstr>Blad7</vt:lpstr>
    </vt:vector>
  </TitlesOfParts>
  <Company>Prive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Soons</dc:creator>
  <cp:lastModifiedBy>Peter Soons</cp:lastModifiedBy>
  <dcterms:created xsi:type="dcterms:W3CDTF">2018-04-15T19:17:52Z</dcterms:created>
  <dcterms:modified xsi:type="dcterms:W3CDTF">2021-08-07T15:58:47Z</dcterms:modified>
</cp:coreProperties>
</file>